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2022年整合资金预算" sheetId="1" r:id="rId1"/>
  </sheets>
  <definedNames/>
  <calcPr fullCalcOnLoad="1"/>
</workbook>
</file>

<file path=xl/sharedStrings.xml><?xml version="1.0" encoding="utf-8"?>
<sst xmlns="http://schemas.openxmlformats.org/spreadsheetml/2006/main" count="501" uniqueCount="304">
  <si>
    <t>附件</t>
  </si>
  <si>
    <t>宁武县2023年统筹整合财政资金开展巩固拓展脱贫攻坚成果衔接推进乡村振兴项目资金使用调整计划表</t>
  </si>
  <si>
    <t xml:space="preserve">  填报单位：宁武县</t>
  </si>
  <si>
    <t>金额：万元</t>
  </si>
  <si>
    <t>序号</t>
  </si>
  <si>
    <t>项目名称</t>
  </si>
  <si>
    <t>项目单位</t>
  </si>
  <si>
    <t>项目单位负责人</t>
  </si>
  <si>
    <t>建设内容</t>
  </si>
  <si>
    <t>补助标准</t>
  </si>
  <si>
    <t>项目
地址</t>
  </si>
  <si>
    <t>投资总额（财政资金）</t>
  </si>
  <si>
    <t>项目实施进度计划</t>
  </si>
  <si>
    <t>项目
属性</t>
  </si>
  <si>
    <t>预期效益</t>
  </si>
  <si>
    <t>合计</t>
  </si>
  <si>
    <t>衔接资金</t>
  </si>
  <si>
    <t>部门整合资金</t>
  </si>
  <si>
    <t>小计</t>
  </si>
  <si>
    <t>中央</t>
  </si>
  <si>
    <t>省</t>
  </si>
  <si>
    <t>市</t>
  </si>
  <si>
    <t>县</t>
  </si>
  <si>
    <t>上年结转结余</t>
  </si>
  <si>
    <t>一、产业发展工程</t>
  </si>
  <si>
    <t>药茶专业镇基地建设奖补项目</t>
  </si>
  <si>
    <t>宁武县农业农村局</t>
  </si>
  <si>
    <t>刘成平</t>
  </si>
  <si>
    <t>改建药草育苗基地3处，新建药草种植基地5000亩。</t>
  </si>
  <si>
    <t>全县</t>
  </si>
  <si>
    <t>2023.01-2023.12</t>
  </si>
  <si>
    <t>新建</t>
  </si>
  <si>
    <t>育苗基地提供县内种植所需苗木，种植基地支撑药茶加工企业所需原料。</t>
  </si>
  <si>
    <t>农业产业链发展奖补项目</t>
  </si>
  <si>
    <t>对莜麦、大豆、油料、牛羊饲草进行奖补</t>
  </si>
  <si>
    <t>确保全县粮食安全，促进畜牧业发展，推进专业镇建设</t>
  </si>
  <si>
    <t>2020年阳方口镇、凤凰镇、迭台寺乡高标准农田建设项目</t>
  </si>
  <si>
    <t>平田整地，机械深耕、田间生产路、农田防护林、地力培肥</t>
  </si>
  <si>
    <t>续建</t>
  </si>
  <si>
    <t>提高种植户的种植积极性，提升一产产值，增加农民收入</t>
  </si>
  <si>
    <t>改建药草育苗基地3处，新建药草种植基地1000亩</t>
  </si>
  <si>
    <t>育苗基地提供县内种植所需苗木，种植基地支撑药茶加工企业所需原料</t>
  </si>
  <si>
    <t>采集经济奖补项目</t>
  </si>
  <si>
    <t>对采集户、采集点和龙头企业收集农产品总价值进行10%-30%的奖补</t>
  </si>
  <si>
    <t>拓宽农户增收渠道，壮大农业产业发展</t>
  </si>
  <si>
    <t>马铃薯种植补贴项目</t>
  </si>
  <si>
    <t>农业农村局</t>
  </si>
  <si>
    <t>补贴12个乡镇和党群服务中心，马铃薯原种2572亩，原种2000亩</t>
  </si>
  <si>
    <t>原种250斤/亩，原种4000粒/亩</t>
  </si>
  <si>
    <t>12个乡镇和党群服务中心</t>
  </si>
  <si>
    <t>2023.03-2023.06</t>
  </si>
  <si>
    <t>带动农业增产增效，农民增收</t>
  </si>
  <si>
    <t>2021年农业生产托管服务试点项目</t>
  </si>
  <si>
    <t>宁武县农业农村局、农业产业发展中心</t>
  </si>
  <si>
    <t xml:space="preserve">刘成平       郭凤武  </t>
  </si>
  <si>
    <t>全县35260亩作业面积，服务农户耕、种、防、收、贮存、秸秆还田、打捆、烘干、仓储、化肥、地膜等作业环节</t>
  </si>
  <si>
    <t>全县12个乡镇</t>
  </si>
  <si>
    <t>农户每亩托管受益100元</t>
  </si>
  <si>
    <t>乡村振兴产业帮扶4.5mw村级分布式光伏电站建设项目</t>
  </si>
  <si>
    <t>宁武县乡村振兴局</t>
  </si>
  <si>
    <t>辛继军</t>
  </si>
  <si>
    <t>在全县50个村的村委会、废弃学校等屋顶院内建设4.5mw村级分布式光伏</t>
  </si>
  <si>
    <t xml:space="preserve"> </t>
  </si>
  <si>
    <t>宁武县</t>
  </si>
  <si>
    <t>2023.1-2023.12</t>
  </si>
  <si>
    <t>带动村集体和脱贫户增收200余万元</t>
  </si>
  <si>
    <t>乡村振兴产业帮扶4.76mw产业园厂房屋顶光伏建设项目</t>
  </si>
  <si>
    <t>在阳方口产业园区和服装厂等工厂屋顶建设4.76mw屋顶光伏</t>
  </si>
  <si>
    <t>易地搬迁后续扶持刘家园移民三期楼顶光伏电站项目</t>
  </si>
  <si>
    <t>在易地搬迁移民社区刘家园三期建设15座楼顶光伏电站</t>
  </si>
  <si>
    <t>带动村集体和脱贫户增收</t>
  </si>
  <si>
    <t>乡村振兴产业帮扶分布式光伏电站建设项目</t>
  </si>
  <si>
    <t>在村委会、闲置学校的屋顶、院内建设55座分布式光伏电站</t>
  </si>
  <si>
    <t>各乡镇</t>
  </si>
  <si>
    <t>乡村振兴产业帮扶村级扶贫光伏效能提升技术改造项目</t>
  </si>
  <si>
    <t>对42座村级光伏电站技术改造提升</t>
  </si>
  <si>
    <t>发展壮大新型农村集体经济0.9MW分布式屋顶光伏建设项目</t>
  </si>
  <si>
    <t>在贾家窑、上白泉、下白泉三村村委会、学校屋顶及院内装设光伏</t>
  </si>
  <si>
    <t>贾家窑、上白泉、下白泉三村</t>
  </si>
  <si>
    <t>带动三村村集体经济增收</t>
  </si>
  <si>
    <t>乡村振兴产业帮扶示范创建宝捷公司屋面光伏项目</t>
  </si>
  <si>
    <t>租赁宝捷物流公司厂房屋顶约4400平方米，建设分布式屋顶光伏项目</t>
  </si>
  <si>
    <t>宁武县城</t>
  </si>
  <si>
    <t>带动脱贫户增收</t>
  </si>
  <si>
    <t>2023年强化农村基层党组织政治功能和组织功能持续发展新型农村集体经济项目</t>
  </si>
  <si>
    <t>在宁武县阳方口园区粮忻酒厂屋顶10000平米，建设1.5MWp屋顶式光伏电站项目</t>
  </si>
  <si>
    <t>宁武县阳方口园区粮忻酒厂屋顶</t>
  </si>
  <si>
    <t>带动余庄乡下余庄村、庙儿沟村；涔山乡小石洞村、岔上村；西马坊乡夥和沟村；石家庄新堡村；迭台寺乡圪廖村、黄松沟村；东马坊乡东马坊村发展壮大村集体经济</t>
  </si>
  <si>
    <t>2023年度进一步壮大庭院经济奖补项目</t>
  </si>
  <si>
    <t>乡村振兴局</t>
  </si>
  <si>
    <t>辛继军      各乡（镇）长</t>
  </si>
  <si>
    <t>采取以奖代补的方式用于支持高质量发展庭院经济，结合户容户貌实施差异化奖补，奖补金额每户不超过2000元。</t>
  </si>
  <si>
    <t>2023.08-2023.12</t>
  </si>
  <si>
    <t>增加农户收入</t>
  </si>
  <si>
    <t>巩固脱贫攻坚成果促进产业就业增收奖补项目</t>
  </si>
  <si>
    <t>宁武县乡村振兴局、各乡镇</t>
  </si>
  <si>
    <t>对全县范围内有自主发展能力的脱贫户及边缘户进行奖补</t>
  </si>
  <si>
    <t>1500元/人</t>
  </si>
  <si>
    <t>促进脱贫户增收</t>
  </si>
  <si>
    <t>2023年特色产业种养殖示范基地创建项目</t>
  </si>
  <si>
    <t>宁武县乡村振兴局、农业农村局、相关乡镇</t>
  </si>
  <si>
    <t>在毛建草、艾草种植和肉牛养殖方面遴选3处创建特色产业示范基地</t>
  </si>
  <si>
    <t>2023.04-2023.12</t>
  </si>
  <si>
    <t>促进相关产业发展，形成示范带动作用，稳定促收</t>
  </si>
  <si>
    <t>怀道乡食用菌大棚改造项目</t>
  </si>
  <si>
    <t>宁武县怀道乡人民政府</t>
  </si>
  <si>
    <t>贾敏</t>
  </si>
  <si>
    <t>改造食用菌大棚27座</t>
  </si>
  <si>
    <t>迭台寺乡</t>
  </si>
  <si>
    <t>促进产业发展，带动农民增收</t>
  </si>
  <si>
    <t>迭台寺乡食用菌大棚改造项目</t>
  </si>
  <si>
    <t>谭子硕</t>
  </si>
  <si>
    <t>改造食用菌大棚28座</t>
  </si>
  <si>
    <t>怀道乡</t>
  </si>
  <si>
    <t>宁武县特优农产品展示厅布展设计及施工一体化项目</t>
  </si>
  <si>
    <t>宁武县产业集聚区发展中心</t>
  </si>
  <si>
    <t>王俊保</t>
  </si>
  <si>
    <t>完善宁武县农产品展示厅功能，进行内部布展装饰2000㎡</t>
  </si>
  <si>
    <t>阳方口
工矿镇阳方村</t>
  </si>
  <si>
    <t>2021.10-2022.12</t>
  </si>
  <si>
    <t>完工</t>
  </si>
  <si>
    <t>宣传园区投资环境，配合促进招商引资。</t>
  </si>
  <si>
    <t>涔山乡示范村智慧旅游配套建设项目</t>
  </si>
  <si>
    <t>宁武县涔山乡人民政府</t>
  </si>
  <si>
    <t>陈彦峰</t>
  </si>
  <si>
    <t>户外大型电子屏及相关配套网络设施，为乡村提供信息精确传播，交流互动服务，宣传推广旅游景点旅游产品等</t>
  </si>
  <si>
    <t>涔山乡</t>
  </si>
  <si>
    <t>通过与旅游公司合作，全天候播放旅游宣传片等内容提升旅游示范村形象，达到吸引游客、促进消费的目的，预计每年为 群众增收5000元</t>
  </si>
  <si>
    <t>宁武县农业产业园扶贫车间配套设施项目</t>
  </si>
  <si>
    <t>宁武县乡村振兴局、宁武县扶贫开发有限公司</t>
  </si>
  <si>
    <t>辛继军      王巨林</t>
  </si>
  <si>
    <t>车间安全巡检通道、围墙、大门、绿化等项目</t>
  </si>
  <si>
    <t>阳方口镇农业园区</t>
  </si>
  <si>
    <t>建成后将为各农产品加工企业提供更大发展空间，有助于吸引企业入驻，引进先进技术设备和管理人才，扩大生产，提高产品质量，提高企业 的竞争力，同时可为社会提供就业机会，为当地政府创造产值和税收，促进地方经济的发展，维护社会稳定，构建和谐社会，起到积极的推动作用</t>
  </si>
  <si>
    <t>农业产业园扶贫车间电力设施配套项目</t>
  </si>
  <si>
    <t>建设1600kvA变压器一座</t>
  </si>
  <si>
    <t xml:space="preserve">阳方口镇农业园区
</t>
  </si>
  <si>
    <t>改善厂房内的供电系统 ，提升园区服务质量。</t>
  </si>
  <si>
    <t>经济技术园区农业产业园内部管网对接配套工程</t>
  </si>
  <si>
    <t>农业产业园商务楼、污水处理厂、展示厅、标准化厂房的给水、排水、热力等管网对接</t>
  </si>
  <si>
    <t>阳方口
镇阳方村</t>
  </si>
  <si>
    <t>创优园区投资环境，提升服务保障水平。</t>
  </si>
  <si>
    <t>经济技术园区农业产业园绿化提升工程</t>
  </si>
  <si>
    <t>农业产业园南山及崞五线段绿化提升</t>
  </si>
  <si>
    <t>阳方口镇阳方村</t>
  </si>
  <si>
    <t>2021.03-2021.05</t>
  </si>
  <si>
    <t>产业集聚区节能环保产业园打井及配套工程建设项目</t>
  </si>
  <si>
    <t>建设井深750米、出水量20m³/h深井壹眼，配套500m³入地水池和水泵房等相关设施</t>
  </si>
  <si>
    <t>阳方口
镇大水口村</t>
  </si>
  <si>
    <t>2022.08-2022.10</t>
  </si>
  <si>
    <t>完善基础设施建设，提升服务保障水平。</t>
  </si>
  <si>
    <t>产业集聚区节能环保产业园配电工程</t>
  </si>
  <si>
    <t>建设环网柜、开关柜，为基础设施建设及已入驻项目建设运营供电</t>
  </si>
  <si>
    <t>2022.08-2022.12</t>
  </si>
  <si>
    <t>2023年发展壮大新型农村集体经济项目（二期）</t>
  </si>
  <si>
    <t>宁武县乡村振兴局、各乡镇人民政府</t>
  </si>
  <si>
    <t>扶持发展壮大新型农村集体经济</t>
  </si>
  <si>
    <t>发展壮大新型农村集体经济</t>
  </si>
  <si>
    <t>持续巩固建设阳方口镇阳方村乡村振兴示范创建项目</t>
  </si>
  <si>
    <t>宁武县阳方口工矿镇人民政府</t>
  </si>
  <si>
    <t>于鑫</t>
  </si>
  <si>
    <t>巩固发展光伏产业项目、排污设施、环境整治等示范村建设</t>
  </si>
  <si>
    <t>持续改善农村生活条件</t>
  </si>
  <si>
    <t>持续巩固建设凤凰镇杨庄村数字乡村示范创建项目</t>
  </si>
  <si>
    <t>宁武县凤凰镇人民政府</t>
  </si>
  <si>
    <t>隆鹏飞</t>
  </si>
  <si>
    <t>围绕农业产业、数字“两个转型”和乡村治理数字化，持续推进乡村数字
赋能。</t>
  </si>
  <si>
    <t>凤凰镇杨庄村</t>
  </si>
  <si>
    <t>二、基础设施建设工程</t>
  </si>
  <si>
    <t>阳方口镇阳方村乡村振兴示范村创建项目</t>
  </si>
  <si>
    <t>巩固发展产业项目、排污设施、环境整治、卫厕改造等示范村建设</t>
  </si>
  <si>
    <t>村产业发展兴旺，村集体经济增长、村民收入稳定；村容村貌改善提升，因地制宜厕所革命、污水处理，宜居宜业</t>
  </si>
  <si>
    <t>凤凰镇杨庄村数字乡村示范创建项目</t>
  </si>
  <si>
    <t>数字乡村基础平台建设、乡村治理数字化建设、乡村产 业数字化建设、乡村民生数字化建设、乡村宜居数字化建设、乡村安全数字化建设、数据集成及维护等</t>
  </si>
  <si>
    <t>项目建设完成之后，在社会效益、生态效益及经济效益方面均有很大推动作用</t>
  </si>
  <si>
    <t>涔山乡大石洞村旅游示范村创建项目</t>
  </si>
  <si>
    <t>新建改造民宿，完善基础设施，新建旅游景点等</t>
  </si>
  <si>
    <t>涔山乡大石洞村</t>
  </si>
  <si>
    <t>创建旅游文化品牌，壮大村集体经济，提高村民经济收入</t>
  </si>
  <si>
    <t>易地搬迁后续扶持移民安置惠民家园小区基础设施提升建设项目</t>
  </si>
  <si>
    <t>宁武县党群服务中心</t>
  </si>
  <si>
    <t>麻永君</t>
  </si>
  <si>
    <t>新建公共服务场所200㎡、配备活动及公用设施，粉刷外墙13500㎡</t>
  </si>
  <si>
    <t>惠民家园安置小区</t>
  </si>
  <si>
    <t>服务搬迁群众2200余人</t>
  </si>
  <si>
    <t>易地搬迁后续扶持幸福家园社区数字社区创建项目</t>
  </si>
  <si>
    <t>在大型易地搬迁安置区幸福社区建设数字化、智能化社区，实现日常管理、党建数字化管理</t>
  </si>
  <si>
    <t>幸福家园社区</t>
  </si>
  <si>
    <t>数字社区示范创建，服务搬迁群众1800余人</t>
  </si>
  <si>
    <t>易地移民搬迁后续扶持富康家园基础设施提升建设项目</t>
  </si>
  <si>
    <t>党群服务中心、乡村振兴局</t>
  </si>
  <si>
    <t>麻永君      辛继军</t>
  </si>
  <si>
    <t>修建公共厕所4间80㎡</t>
  </si>
  <si>
    <t>富康家园</t>
  </si>
  <si>
    <t>加强“五好社区”基础设施建设，提高移民群众生活质量</t>
  </si>
  <si>
    <t>建制村街巷硬化工程</t>
  </si>
  <si>
    <t>宁武县交通运输局</t>
  </si>
  <si>
    <t>李树文</t>
  </si>
  <si>
    <t>暖水湾村、冀家庄村、二马营等11村实施街巷硬化工程</t>
  </si>
  <si>
    <t>暖水湾村、冀家庄村、二马营等11村</t>
  </si>
  <si>
    <t>显著改善了村容村貌和群众出行条件，有效促进农村经济发展，助力乡村振兴。</t>
  </si>
  <si>
    <t>小七农牧产业路建设项目</t>
  </si>
  <si>
    <t>县交通局、乡村振兴局</t>
  </si>
  <si>
    <t>通往山西小七农牧有限公司3.6公里道路</t>
  </si>
  <si>
    <t>35万元/公里</t>
  </si>
  <si>
    <t>薛家洼乡</t>
  </si>
  <si>
    <t>显著改善出行条件，有效促进农村经济发展，助力乡村振兴。</t>
  </si>
  <si>
    <t>2023年农村饮水安全巩固提升及维修养护工程</t>
  </si>
  <si>
    <t>宁武县水利局</t>
  </si>
  <si>
    <t>仝大鹏</t>
  </si>
  <si>
    <t>在柳沟湾等31村提升建设自来水供水工程，维修养护50村饮水设施</t>
  </si>
  <si>
    <t>大沟等12村</t>
  </si>
  <si>
    <t>带动柳沟湾等31村吃上自来水</t>
  </si>
  <si>
    <t>2023年护村护地坝工程</t>
  </si>
  <si>
    <t>在12个乡镇39个村新建护村护地坝9863米</t>
  </si>
  <si>
    <t>12个乡镇39个村</t>
  </si>
  <si>
    <t>进一步夯实乡村防洪工程基础，提高抵御自然灾害能力</t>
  </si>
  <si>
    <t>2021年农村饮水安全巩固提升工程</t>
  </si>
  <si>
    <t>李家窑、南庄、马头山、庙儿沟等村饮水巩固提升工程及维修养护</t>
  </si>
  <si>
    <t>袁家窑、南岔、李家圪洞、东栈沟等村饮水巩固提升工程及维修养护，为巩固37081人饮水安全</t>
  </si>
  <si>
    <t>2022年农村饮水安全巩固提升工程</t>
  </si>
  <si>
    <t>东麻峪寨、达达店、中马坊等村饮水安全巩固提升及维修养护</t>
  </si>
  <si>
    <t>东麻峪寨、达达店、中马坊等村</t>
  </si>
  <si>
    <t>巩固提升农村饮水硬件条件，加强维修养护，巩固44126人的饮水安全</t>
  </si>
  <si>
    <t>移民搬迁安置区补水工程</t>
  </si>
  <si>
    <t>新打机井2眼、阀门井4眼、井房2间9㎡、铺设510m管道、配套800kva变压器一台、10kv输电线路购置及架设650m等工程</t>
  </si>
  <si>
    <t>迭台寺乡迭台寺村</t>
  </si>
  <si>
    <t>有效改善移民安置区饮水条件，提升群众满意度和获得感</t>
  </si>
  <si>
    <t>2020年以工代赈灾毁水毁护村护地坝（二期）</t>
  </si>
  <si>
    <t>陈半沟村、榆木沟村、葱沟村、岭底村、石窑会村、石家庄村、赵家沟、赵家沟（宁化镇）等村护村护地坝</t>
  </si>
  <si>
    <t>陈半沟村、榆木沟村、葱沟村、岭底村、石窑会村、石家庄村、赵家沟、赵家沟（宁化镇）等村</t>
  </si>
  <si>
    <t>陈半沟村、榆木沟村、葱沟村、岭底村、石窑会村、石家庄村、赵家沟、赵家沟（宁化镇）等村打坝</t>
  </si>
  <si>
    <t>2020年以工代赈灾毁水毁护村护地坝工程</t>
  </si>
  <si>
    <t>宁武县5个乡镇8个村庄护村护地坝2068m</t>
  </si>
  <si>
    <t>东寨寺沟、石辉沟、南岔等8个村</t>
  </si>
  <si>
    <t>2023.01-2023.13</t>
  </si>
  <si>
    <t>宁武县上鸾桥河山洪沟防洪治理工程</t>
  </si>
  <si>
    <t>新建重力式护岸3431.4m，河道疏浚10525.8m</t>
  </si>
  <si>
    <t>上鸾桥河</t>
  </si>
  <si>
    <t>有效解决当地防洪安全问题，切实改善沿岸生态环境</t>
  </si>
  <si>
    <t>石家庄镇芦草沟村以工代赈护村护地坝工程</t>
  </si>
  <si>
    <t>宁武县石家庄镇人民政府</t>
  </si>
  <si>
    <t>白永胜</t>
  </si>
  <si>
    <t>浆砌石坝、河道清淤</t>
  </si>
  <si>
    <t>石家庄镇芦草沟村</t>
  </si>
  <si>
    <t>提高防洪标准，改善农业生产条件</t>
  </si>
  <si>
    <t>阳方口镇人居环境整治项目</t>
  </si>
  <si>
    <t>阳方口镇241国道沿线村庄绿化、残墙断壁维修、垃圾清运</t>
  </si>
  <si>
    <t>西麻峪寨村、阳方村、 暖水湾村、河西村、阳方口村</t>
  </si>
  <si>
    <t>改善道路两侧人居环境</t>
  </si>
  <si>
    <t>农村人居环境整治项目</t>
  </si>
  <si>
    <t>相关乡镇</t>
  </si>
  <si>
    <t>村容村貌提升、垃圾漕运等</t>
  </si>
  <si>
    <t>县域范围内的村镇</t>
  </si>
  <si>
    <t>改善农村人居环境，提升乡村整体形象</t>
  </si>
  <si>
    <t>汾河源头生态治理工程（河道治理）</t>
  </si>
  <si>
    <t>宁武县汾河治理事务中心</t>
  </si>
  <si>
    <t>李建明</t>
  </si>
  <si>
    <t>1、河道治理总长度5.3437km，2、河道清理疏浚5.0265km,3、源头坡面及周边整治面积634.33亩，树化石展厅周边坡面绿化100.5亩，1037m通道两侧栽植行道树346棵，4、干流潘家湾段生态湿地26.16亩，5、汾河源头9座旧堰修复，6、二马营护堤林</t>
  </si>
  <si>
    <t>执行《水利工程设计概估算编制规定》(水利部水总[2014]429号)定额标准</t>
  </si>
  <si>
    <t>本治理段沿岸有东寨镇、石家庄镇、怀道乡3个乡镇6个村庄</t>
  </si>
  <si>
    <t>2018.10-2020.10</t>
  </si>
  <si>
    <t>工程实施后将河道防洪标准提到10年一遇，可以保护两岸居民的生命财产安全，保证交通主干线的畅通，将使汾河源头周边区域的空气得到净化，土体，水体得到净化，对改善自然环境直到积极作用</t>
  </si>
  <si>
    <t>三、农村社会公益事业项目</t>
  </si>
  <si>
    <t>2021年园林村绿化项目</t>
  </si>
  <si>
    <t>宁武县
林业局</t>
  </si>
  <si>
    <t>隋贤荣</t>
  </si>
  <si>
    <t>乡村绿化栽植针叶阔叶树、榆叶梅等苗木花灌</t>
  </si>
  <si>
    <t>3万元/村</t>
  </si>
  <si>
    <t>石家庄阳房村；化北屯张家半沟村；余庄乡苗庄村</t>
  </si>
  <si>
    <t>2021.09-2022.12</t>
  </si>
  <si>
    <t>改善村庄生态环境，改善人居环境，村庄面貌</t>
  </si>
  <si>
    <t>2022年乡村振兴园林村绿化项目</t>
  </si>
  <si>
    <t>薛家洼乡、阳方口镇、凤凰镇、余庄乡、东寨镇、涔山乡6乡13村</t>
  </si>
  <si>
    <t>2022.03-2023.10</t>
  </si>
  <si>
    <t>雨露计划</t>
  </si>
  <si>
    <t>宁武县教育科技局</t>
  </si>
  <si>
    <t>孟建青</t>
  </si>
  <si>
    <t>对中高职、大专脱贫户及三类户子女给予补助</t>
  </si>
  <si>
    <t>3000元/人</t>
  </si>
  <si>
    <t>2023.01-2023.11</t>
  </si>
  <si>
    <t>减轻脱贫户负担</t>
  </si>
  <si>
    <t>宁武县乡村振兴农村生活污水治理项目</t>
  </si>
  <si>
    <t>忻州市生态环境局宁武分局</t>
  </si>
  <si>
    <t>侯清云</t>
  </si>
  <si>
    <t>石家庄镇石家庄村，宁化镇化北屯村、宁化村农村生活污水治理，包括管道埋设、污水处理设备安装、道路开挖与路面恢复工程。</t>
  </si>
  <si>
    <t>石家庄镇石家庄村、宁化镇化北屯村、宁化村</t>
  </si>
  <si>
    <t>2023.03-2023.11</t>
  </si>
  <si>
    <t>解决农村人居环境落后等问题，有力地提升农村人民
生活品位，缩小城乡差距，助力宁武县农村实现“产业兴旺、生态宜居、乡风文明治理有效、生活富裕”的发展目标和美好蓝图，是全面建成小康社会的环境保
障。</t>
  </si>
  <si>
    <t>健康乡村示范健设项目</t>
  </si>
  <si>
    <t>宁武县卫生健康和体育局</t>
  </si>
  <si>
    <t>孙成英</t>
  </si>
  <si>
    <t>支持健康乡村示范创建，医养结合，体育公园，健康步道等</t>
  </si>
  <si>
    <t>东寨镇、阳方口镇等5乡镇7村</t>
  </si>
  <si>
    <t>通过示范创建，养老模式、健康卫生体系更加完善，乡村卫生环境明显改善</t>
  </si>
  <si>
    <t>创业致富带头人培训项目</t>
  </si>
  <si>
    <t>贫困村创业致富带头人培训</t>
  </si>
  <si>
    <t>3500元/人</t>
  </si>
  <si>
    <t>省定各培训基地</t>
  </si>
  <si>
    <t>2022.01-2022.12</t>
  </si>
  <si>
    <t>提高农民素质，促进创业致富。</t>
  </si>
  <si>
    <t>2023年度脱贫劳动力、监测对象劳动力外出务工交通补贴项目</t>
  </si>
  <si>
    <t>用于2023年度脱贫劳动力、监测对象劳动力外出务工交通补贴</t>
  </si>
  <si>
    <t>增加脱贫劳动力、监测对象劳动力收入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</si>
</sst>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1"/>
      <color indexed="8"/>
      <name val="宋体"/>
      <family val="0"/>
    </font>
    <font>
      <sz val="11"/>
      <name val="宋体"/>
      <family val="0"/>
    </font>
    <font>
      <sz val="10"/>
      <color indexed="8"/>
      <name val="宋体"/>
      <family val="0"/>
    </font>
    <font>
      <sz val="12"/>
      <color indexed="8"/>
      <name val="黑体"/>
      <family val="0"/>
    </font>
    <font>
      <sz val="24"/>
      <color indexed="8"/>
      <name val="方正小标宋简体"/>
      <family val="0"/>
    </font>
    <font>
      <sz val="16"/>
      <color indexed="8"/>
      <name val="宋体"/>
      <family val="0"/>
    </font>
    <font>
      <b/>
      <sz val="16"/>
      <color indexed="8"/>
      <name val="宋体"/>
      <family val="0"/>
    </font>
    <font>
      <sz val="9"/>
      <color indexed="8"/>
      <name val="宋体"/>
      <family val="0"/>
    </font>
    <font>
      <sz val="12"/>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i/>
      <sz val="11"/>
      <color indexed="23"/>
      <name val="宋体"/>
      <family val="0"/>
    </font>
    <font>
      <b/>
      <sz val="11"/>
      <color indexed="9"/>
      <name val="宋体"/>
      <family val="0"/>
    </font>
    <font>
      <b/>
      <sz val="15"/>
      <color indexed="54"/>
      <name val="宋体"/>
      <family val="0"/>
    </font>
    <font>
      <sz val="11"/>
      <color indexed="62"/>
      <name val="宋体"/>
      <family val="0"/>
    </font>
    <font>
      <b/>
      <sz val="13"/>
      <color indexed="54"/>
      <name val="宋体"/>
      <family val="0"/>
    </font>
    <font>
      <b/>
      <sz val="11"/>
      <color indexed="53"/>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sz val="11"/>
      <color indexed="53"/>
      <name val="宋体"/>
      <family val="0"/>
    </font>
    <font>
      <sz val="11"/>
      <color rgb="FF000000"/>
      <name val="宋体"/>
      <family val="0"/>
    </font>
    <font>
      <sz val="11"/>
      <color theme="1"/>
      <name val="Calibri"/>
      <family val="0"/>
    </font>
  </fonts>
  <fills count="2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right/>
      <top style="thin"/>
      <bottom/>
    </border>
    <border>
      <left/>
      <right style="thin"/>
      <top style="thin"/>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6" borderId="0" applyNumberFormat="0" applyBorder="0" applyAlignment="0" applyProtection="0"/>
    <xf numFmtId="0" fontId="0" fillId="7" borderId="0" applyNumberFormat="0" applyBorder="0" applyAlignment="0" applyProtection="0"/>
    <xf numFmtId="0" fontId="12" fillId="0" borderId="1" applyNumberFormat="0" applyFill="0" applyAlignment="0" applyProtection="0"/>
    <xf numFmtId="0" fontId="16"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0" fillId="0" borderId="3" applyNumberFormat="0" applyFill="0" applyAlignment="0" applyProtection="0"/>
    <xf numFmtId="42" fontId="0" fillId="0" borderId="0" applyFont="0" applyFill="0" applyBorder="0" applyAlignment="0" applyProtection="0"/>
    <xf numFmtId="0" fontId="9" fillId="8" borderId="0" applyNumberFormat="0" applyBorder="0" applyAlignment="0" applyProtection="0"/>
    <xf numFmtId="0" fontId="25" fillId="0" borderId="0" applyNumberFormat="0" applyFill="0" applyBorder="0" applyAlignment="0" applyProtection="0"/>
    <xf numFmtId="0" fontId="0" fillId="9" borderId="0" applyNumberFormat="0" applyBorder="0" applyAlignment="0" applyProtection="0"/>
    <xf numFmtId="0" fontId="9" fillId="10" borderId="0" applyNumberFormat="0" applyBorder="0" applyAlignment="0" applyProtection="0"/>
    <xf numFmtId="0" fontId="18" fillId="0" borderId="3" applyNumberFormat="0" applyFill="0" applyAlignment="0" applyProtection="0"/>
    <xf numFmtId="0" fontId="22"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21" fillId="11" borderId="4"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9" fillId="12" borderId="0" applyNumberFormat="0" applyBorder="0" applyAlignment="0" applyProtection="0"/>
    <xf numFmtId="0" fontId="0" fillId="2" borderId="0" applyNumberFormat="0" applyBorder="0" applyAlignment="0" applyProtection="0"/>
    <xf numFmtId="0" fontId="9" fillId="2" borderId="0" applyNumberFormat="0" applyBorder="0" applyAlignment="0" applyProtection="0"/>
    <xf numFmtId="0" fontId="19" fillId="8" borderId="4" applyNumberFormat="0" applyAlignment="0" applyProtection="0"/>
    <xf numFmtId="0" fontId="24" fillId="11" borderId="5" applyNumberFormat="0" applyAlignment="0" applyProtection="0"/>
    <xf numFmtId="0" fontId="17" fillId="13" borderId="6" applyNumberFormat="0" applyAlignment="0" applyProtection="0"/>
    <xf numFmtId="0" fontId="26" fillId="0" borderId="7" applyNumberFormat="0" applyFill="0" applyAlignment="0" applyProtection="0"/>
    <xf numFmtId="0" fontId="9" fillId="14" borderId="0" applyNumberFormat="0" applyBorder="0" applyAlignment="0" applyProtection="0"/>
    <xf numFmtId="0" fontId="9" fillId="2" borderId="0" applyNumberFormat="0" applyBorder="0" applyAlignment="0" applyProtection="0"/>
    <xf numFmtId="0" fontId="0" fillId="9" borderId="8" applyNumberFormat="0" applyFont="0" applyAlignment="0" applyProtection="0"/>
    <xf numFmtId="0" fontId="14" fillId="0" borderId="0" applyNumberForma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9" fillId="15"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0" fillId="5" borderId="0" applyNumberFormat="0" applyBorder="0" applyAlignment="0" applyProtection="0"/>
    <xf numFmtId="0" fontId="9" fillId="8" borderId="0" applyNumberFormat="0" applyBorder="0" applyAlignment="0" applyProtection="0"/>
    <xf numFmtId="0" fontId="0" fillId="8" borderId="0" applyNumberFormat="0" applyBorder="0" applyAlignment="0" applyProtection="0"/>
    <xf numFmtId="0" fontId="9" fillId="13" borderId="0" applyNumberFormat="0" applyBorder="0" applyAlignment="0" applyProtection="0"/>
  </cellStyleXfs>
  <cellXfs count="66">
    <xf numFmtId="0" fontId="0" fillId="0" borderId="0" xfId="0" applyAlignment="1">
      <alignment vertical="center"/>
    </xf>
    <xf numFmtId="0" fontId="2" fillId="11" borderId="0" xfId="0" applyFont="1" applyFill="1" applyAlignment="1">
      <alignment horizontal="center" vertical="center" wrapText="1"/>
    </xf>
    <xf numFmtId="0" fontId="2" fillId="19" borderId="0" xfId="0" applyFont="1" applyFill="1" applyAlignment="1">
      <alignment horizontal="center" vertical="center" wrapText="1"/>
    </xf>
    <xf numFmtId="0" fontId="0" fillId="11" borderId="0" xfId="0" applyFont="1" applyFill="1" applyAlignment="1">
      <alignment horizontal="center" vertical="center" wrapText="1"/>
    </xf>
    <xf numFmtId="0" fontId="0" fillId="11" borderId="0" xfId="0" applyFill="1" applyAlignment="1">
      <alignment vertical="center" wrapText="1"/>
    </xf>
    <xf numFmtId="0" fontId="0" fillId="11" borderId="0" xfId="0" applyFill="1" applyAlignment="1">
      <alignment horizontal="center" vertical="center" wrapText="1"/>
    </xf>
    <xf numFmtId="0" fontId="0" fillId="20" borderId="0" xfId="0" applyFill="1" applyAlignment="1">
      <alignment vertical="center" wrapText="1"/>
    </xf>
    <xf numFmtId="0" fontId="3" fillId="11" borderId="0" xfId="0" applyFont="1" applyFill="1" applyAlignment="1">
      <alignment vertical="center" wrapText="1"/>
    </xf>
    <xf numFmtId="0" fontId="4" fillId="11" borderId="0" xfId="0" applyFont="1" applyFill="1" applyAlignment="1">
      <alignment horizontal="center" vertical="center" wrapText="1"/>
    </xf>
    <xf numFmtId="0" fontId="5" fillId="11" borderId="0" xfId="0" applyFont="1" applyFill="1" applyAlignment="1">
      <alignment horizontal="left" vertical="center" wrapText="1"/>
    </xf>
    <xf numFmtId="0" fontId="5" fillId="11" borderId="0" xfId="0" applyFont="1" applyFill="1" applyAlignment="1">
      <alignment horizontal="left" vertical="center" wrapText="1"/>
    </xf>
    <xf numFmtId="0" fontId="5" fillId="11"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27" fillId="0" borderId="9" xfId="0" applyFont="1" applyFill="1" applyBorder="1" applyAlignment="1">
      <alignment vertical="center" wrapText="1"/>
    </xf>
    <xf numFmtId="0" fontId="27" fillId="0" borderId="9" xfId="0" applyFont="1" applyFill="1" applyBorder="1" applyAlignment="1">
      <alignment horizontal="center" vertical="center"/>
    </xf>
    <xf numFmtId="0" fontId="4" fillId="11" borderId="0" xfId="0" applyFont="1" applyFill="1" applyAlignment="1">
      <alignmen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3"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27" fillId="0" borderId="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8" fillId="11"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8" fillId="11" borderId="0" xfId="0" applyFont="1" applyFill="1" applyAlignment="1">
      <alignment horizontal="center" vertical="center" wrapText="1"/>
    </xf>
    <xf numFmtId="0" fontId="2" fillId="20" borderId="0" xfId="0" applyFont="1" applyFill="1" applyAlignment="1">
      <alignment horizontal="center" vertical="center" wrapText="1"/>
    </xf>
    <xf numFmtId="0" fontId="2" fillId="0" borderId="10" xfId="0" applyFont="1" applyBorder="1" applyAlignment="1">
      <alignment horizontal="left" vertical="center" wrapText="1"/>
    </xf>
    <xf numFmtId="0" fontId="0" fillId="20" borderId="0" xfId="0" applyFont="1" applyFill="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2" fillId="20" borderId="0" xfId="0" applyFont="1" applyFill="1" applyAlignment="1">
      <alignment vertical="center" wrapText="1"/>
    </xf>
    <xf numFmtId="0" fontId="2" fillId="11" borderId="0" xfId="0" applyFont="1" applyFill="1" applyAlignment="1">
      <alignment horizontal="left" vertical="center" wrapText="1"/>
    </xf>
    <xf numFmtId="0" fontId="0" fillId="11" borderId="0" xfId="0" applyFont="1" applyFill="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70"/>
  <sheetViews>
    <sheetView tabSelected="1" zoomScale="82" zoomScaleNormal="82" zoomScaleSheetLayoutView="100" workbookViewId="0" topLeftCell="A1">
      <pane xSplit="7" ySplit="6" topLeftCell="H64" activePane="bottomRight" state="frozen"/>
      <selection pane="bottomRight" activeCell="F13" sqref="F13"/>
    </sheetView>
  </sheetViews>
  <sheetFormatPr defaultColWidth="9.00390625" defaultRowHeight="25.5" customHeight="1"/>
  <cols>
    <col min="1" max="1" width="9.50390625" style="4" customWidth="1"/>
    <col min="2" max="2" width="29.50390625" style="4" customWidth="1"/>
    <col min="3" max="3" width="10.625" style="5" customWidth="1"/>
    <col min="4" max="4" width="10.00390625" style="4" customWidth="1"/>
    <col min="5" max="5" width="27.625" style="4" customWidth="1"/>
    <col min="6" max="6" width="11.625" style="5" customWidth="1"/>
    <col min="7" max="7" width="16.75390625" style="5" customWidth="1"/>
    <col min="8" max="8" width="15.75390625" style="5" customWidth="1"/>
    <col min="9" max="9" width="10.125" style="5" customWidth="1"/>
    <col min="10" max="10" width="13.25390625" style="5" customWidth="1"/>
    <col min="11" max="11" width="5.50390625" style="5" customWidth="1"/>
    <col min="12" max="12" width="9.125" style="4" customWidth="1"/>
    <col min="13" max="13" width="10.875" style="4" customWidth="1"/>
    <col min="14" max="14" width="13.125" style="5" customWidth="1"/>
    <col min="15" max="16" width="5.50390625" style="5" customWidth="1"/>
    <col min="17" max="18" width="5.50390625" style="4" customWidth="1"/>
    <col min="19" max="19" width="13.25390625" style="4" customWidth="1"/>
    <col min="20" max="20" width="8.25390625" style="4" customWidth="1"/>
    <col min="21" max="21" width="6.50390625" style="5" customWidth="1"/>
    <col min="22" max="22" width="15.75390625" style="4" customWidth="1"/>
    <col min="23" max="23" width="9.00390625" style="6" customWidth="1"/>
    <col min="24" max="16384" width="9.00390625" style="4" customWidth="1"/>
  </cols>
  <sheetData>
    <row r="1" spans="1:2" ht="25.5" customHeight="1">
      <c r="A1" s="7" t="s">
        <v>0</v>
      </c>
      <c r="B1" s="7"/>
    </row>
    <row r="2" spans="1:22" ht="30" customHeight="1">
      <c r="A2" s="8" t="s">
        <v>1</v>
      </c>
      <c r="B2" s="8"/>
      <c r="C2" s="8"/>
      <c r="D2" s="8"/>
      <c r="E2" s="29"/>
      <c r="F2" s="8"/>
      <c r="G2" s="8"/>
      <c r="H2" s="8"/>
      <c r="I2" s="8"/>
      <c r="J2" s="8"/>
      <c r="K2" s="8"/>
      <c r="L2" s="8"/>
      <c r="M2" s="8"/>
      <c r="N2" s="8"/>
      <c r="O2" s="8"/>
      <c r="P2" s="8"/>
      <c r="Q2" s="8"/>
      <c r="R2" s="8"/>
      <c r="S2" s="8"/>
      <c r="T2" s="8"/>
      <c r="U2" s="8"/>
      <c r="V2" s="8"/>
    </row>
    <row r="3" spans="1:21" ht="30" customHeight="1">
      <c r="A3" s="9" t="s">
        <v>2</v>
      </c>
      <c r="B3" s="10"/>
      <c r="C3" s="11"/>
      <c r="D3" s="10"/>
      <c r="T3" s="46" t="s">
        <v>3</v>
      </c>
      <c r="U3" s="52"/>
    </row>
    <row r="4" spans="1:23" s="1" customFormat="1" ht="30" customHeight="1">
      <c r="A4" s="12" t="s">
        <v>4</v>
      </c>
      <c r="B4" s="12" t="s">
        <v>5</v>
      </c>
      <c r="C4" s="12" t="s">
        <v>6</v>
      </c>
      <c r="D4" s="12" t="s">
        <v>7</v>
      </c>
      <c r="E4" s="30" t="s">
        <v>8</v>
      </c>
      <c r="F4" s="30" t="s">
        <v>9</v>
      </c>
      <c r="G4" s="12" t="s">
        <v>10</v>
      </c>
      <c r="H4" s="31" t="s">
        <v>11</v>
      </c>
      <c r="I4" s="42"/>
      <c r="J4" s="42"/>
      <c r="K4" s="42"/>
      <c r="L4" s="42"/>
      <c r="M4" s="42"/>
      <c r="N4" s="42"/>
      <c r="O4" s="42"/>
      <c r="P4" s="42"/>
      <c r="Q4" s="42"/>
      <c r="R4" s="47"/>
      <c r="S4" s="48"/>
      <c r="T4" s="13" t="s">
        <v>12</v>
      </c>
      <c r="U4" s="13" t="s">
        <v>13</v>
      </c>
      <c r="V4" s="13" t="s">
        <v>14</v>
      </c>
      <c r="W4" s="53"/>
    </row>
    <row r="5" spans="1:23" s="1" customFormat="1" ht="30" customHeight="1">
      <c r="A5" s="12"/>
      <c r="B5" s="12"/>
      <c r="C5" s="12"/>
      <c r="D5" s="12"/>
      <c r="E5" s="32"/>
      <c r="F5" s="32"/>
      <c r="G5" s="12"/>
      <c r="H5" s="12" t="s">
        <v>15</v>
      </c>
      <c r="I5" s="12" t="s">
        <v>16</v>
      </c>
      <c r="J5" s="12"/>
      <c r="K5" s="12"/>
      <c r="L5" s="12"/>
      <c r="M5" s="12"/>
      <c r="N5" s="12" t="s">
        <v>17</v>
      </c>
      <c r="O5" s="12"/>
      <c r="P5" s="12"/>
      <c r="Q5" s="12"/>
      <c r="R5" s="12"/>
      <c r="S5" s="12"/>
      <c r="T5" s="13"/>
      <c r="U5" s="13"/>
      <c r="V5" s="13"/>
      <c r="W5" s="53"/>
    </row>
    <row r="6" spans="1:23" s="1" customFormat="1" ht="30" customHeight="1">
      <c r="A6" s="12"/>
      <c r="B6" s="12"/>
      <c r="C6" s="12"/>
      <c r="D6" s="12"/>
      <c r="E6" s="33"/>
      <c r="F6" s="33"/>
      <c r="G6" s="12"/>
      <c r="H6" s="12"/>
      <c r="I6" s="43" t="s">
        <v>18</v>
      </c>
      <c r="J6" s="12" t="s">
        <v>19</v>
      </c>
      <c r="K6" s="12" t="s">
        <v>20</v>
      </c>
      <c r="L6" s="12" t="s">
        <v>21</v>
      </c>
      <c r="M6" s="12" t="s">
        <v>22</v>
      </c>
      <c r="N6" s="12" t="s">
        <v>18</v>
      </c>
      <c r="O6" s="12" t="s">
        <v>19</v>
      </c>
      <c r="P6" s="12" t="s">
        <v>20</v>
      </c>
      <c r="Q6" s="12" t="s">
        <v>21</v>
      </c>
      <c r="R6" s="12" t="s">
        <v>22</v>
      </c>
      <c r="S6" s="12" t="s">
        <v>23</v>
      </c>
      <c r="T6" s="13"/>
      <c r="U6" s="13"/>
      <c r="V6" s="13"/>
      <c r="W6" s="53"/>
    </row>
    <row r="7" spans="1:23" s="1" customFormat="1" ht="30" customHeight="1">
      <c r="A7" s="13"/>
      <c r="B7" s="13"/>
      <c r="C7" s="13"/>
      <c r="D7" s="13"/>
      <c r="E7" s="34"/>
      <c r="F7" s="35"/>
      <c r="G7" s="13"/>
      <c r="H7" s="36">
        <f>H8+H40+H61</f>
        <v>26303.320000000003</v>
      </c>
      <c r="I7" s="12">
        <f aca="true" t="shared" si="0" ref="I7:S7">I8+I40+I61</f>
        <v>20702.730000000003</v>
      </c>
      <c r="J7" s="12">
        <f t="shared" si="0"/>
        <v>9730</v>
      </c>
      <c r="K7" s="12">
        <f t="shared" si="0"/>
        <v>3762</v>
      </c>
      <c r="L7" s="12">
        <f t="shared" si="0"/>
        <v>1010.73</v>
      </c>
      <c r="M7" s="12">
        <f t="shared" si="0"/>
        <v>6200</v>
      </c>
      <c r="N7" s="12">
        <f t="shared" si="0"/>
        <v>5600.59</v>
      </c>
      <c r="O7" s="12">
        <f t="shared" si="0"/>
        <v>437</v>
      </c>
      <c r="P7" s="12">
        <f t="shared" si="0"/>
        <v>335</v>
      </c>
      <c r="Q7" s="12">
        <f t="shared" si="0"/>
        <v>0</v>
      </c>
      <c r="R7" s="12">
        <f t="shared" si="0"/>
        <v>0</v>
      </c>
      <c r="S7" s="12">
        <f t="shared" si="0"/>
        <v>4828.59</v>
      </c>
      <c r="T7" s="12"/>
      <c r="U7" s="12"/>
      <c r="V7" s="12"/>
      <c r="W7" s="53"/>
    </row>
    <row r="8" spans="1:23" s="1" customFormat="1" ht="30" customHeight="1">
      <c r="A8" s="13"/>
      <c r="B8" s="14" t="s">
        <v>24</v>
      </c>
      <c r="C8" s="13"/>
      <c r="D8" s="13"/>
      <c r="E8" s="34"/>
      <c r="F8" s="35"/>
      <c r="G8" s="13"/>
      <c r="H8" s="12">
        <f aca="true" t="shared" si="1" ref="H8:H14">I8+N8</f>
        <v>15766.586000000001</v>
      </c>
      <c r="I8" s="12">
        <f aca="true" t="shared" si="2" ref="I8:I14">J8+K8+L8+M8</f>
        <v>14050.076000000001</v>
      </c>
      <c r="J8" s="12">
        <f>SUM(J9:J39)</f>
        <v>7357.076</v>
      </c>
      <c r="K8" s="12">
        <f>SUM(K9:K39)</f>
        <v>2635</v>
      </c>
      <c r="L8" s="12">
        <f>SUM(L9:L39)</f>
        <v>530</v>
      </c>
      <c r="M8" s="12">
        <f>SUM(M9:M39)</f>
        <v>3528</v>
      </c>
      <c r="N8" s="12">
        <f>O8+P8+Q8+S8</f>
        <v>1716.5099999999998</v>
      </c>
      <c r="O8" s="12">
        <f>SUM(O9:O39)</f>
        <v>0</v>
      </c>
      <c r="P8" s="12">
        <f>SUM(P9:P37)</f>
        <v>0</v>
      </c>
      <c r="Q8" s="12">
        <f>SUM(Q9:Q37)</f>
        <v>0</v>
      </c>
      <c r="R8" s="12"/>
      <c r="S8" s="12">
        <f>SUM(S9:S37)</f>
        <v>1716.5099999999998</v>
      </c>
      <c r="T8" s="12"/>
      <c r="U8" s="12"/>
      <c r="V8" s="12"/>
      <c r="W8" s="53"/>
    </row>
    <row r="9" spans="1:23" s="1" customFormat="1" ht="76.5" customHeight="1">
      <c r="A9" s="13">
        <v>1</v>
      </c>
      <c r="B9" s="12" t="s">
        <v>25</v>
      </c>
      <c r="C9" s="15" t="s">
        <v>26</v>
      </c>
      <c r="D9" s="12" t="s">
        <v>27</v>
      </c>
      <c r="E9" s="37" t="s">
        <v>28</v>
      </c>
      <c r="F9" s="12"/>
      <c r="G9" s="12" t="s">
        <v>29</v>
      </c>
      <c r="H9" s="12">
        <f t="shared" si="1"/>
        <v>500</v>
      </c>
      <c r="I9" s="12">
        <f t="shared" si="2"/>
        <v>500</v>
      </c>
      <c r="J9" s="22"/>
      <c r="K9" s="12">
        <v>500</v>
      </c>
      <c r="L9" s="12"/>
      <c r="M9" s="12"/>
      <c r="N9" s="12">
        <f>O9+P9+Q9+S9</f>
        <v>0</v>
      </c>
      <c r="O9" s="12"/>
      <c r="P9" s="12"/>
      <c r="Q9" s="12"/>
      <c r="R9" s="12"/>
      <c r="S9" s="22"/>
      <c r="T9" s="12" t="s">
        <v>30</v>
      </c>
      <c r="U9" s="12" t="s">
        <v>31</v>
      </c>
      <c r="V9" s="37" t="s">
        <v>32</v>
      </c>
      <c r="W9" s="53"/>
    </row>
    <row r="10" spans="1:23" s="2" customFormat="1" ht="81" customHeight="1">
      <c r="A10" s="13">
        <v>2</v>
      </c>
      <c r="B10" s="12" t="s">
        <v>33</v>
      </c>
      <c r="C10" s="15" t="s">
        <v>26</v>
      </c>
      <c r="D10" s="12" t="s">
        <v>27</v>
      </c>
      <c r="E10" s="37" t="s">
        <v>34</v>
      </c>
      <c r="F10" s="12"/>
      <c r="G10" s="12" t="s">
        <v>29</v>
      </c>
      <c r="H10" s="12">
        <f t="shared" si="1"/>
        <v>1365</v>
      </c>
      <c r="I10" s="12">
        <f t="shared" si="2"/>
        <v>1165</v>
      </c>
      <c r="J10" s="22">
        <v>635</v>
      </c>
      <c r="K10" s="12"/>
      <c r="L10" s="12">
        <v>400</v>
      </c>
      <c r="M10" s="12">
        <v>130</v>
      </c>
      <c r="N10" s="12">
        <f>O10+P10+Q10+S10</f>
        <v>200</v>
      </c>
      <c r="O10" s="12"/>
      <c r="P10" s="12"/>
      <c r="Q10" s="12"/>
      <c r="R10" s="12"/>
      <c r="S10" s="22">
        <v>200</v>
      </c>
      <c r="T10" s="12" t="s">
        <v>30</v>
      </c>
      <c r="U10" s="12" t="s">
        <v>31</v>
      </c>
      <c r="V10" s="37" t="s">
        <v>35</v>
      </c>
      <c r="W10" s="53"/>
    </row>
    <row r="11" spans="1:23" s="1" customFormat="1" ht="75" customHeight="1">
      <c r="A11" s="13">
        <v>3</v>
      </c>
      <c r="B11" s="12" t="s">
        <v>36</v>
      </c>
      <c r="C11" s="12" t="s">
        <v>26</v>
      </c>
      <c r="D11" s="12" t="s">
        <v>27</v>
      </c>
      <c r="E11" s="37" t="s">
        <v>37</v>
      </c>
      <c r="F11" s="13"/>
      <c r="G11" s="12" t="s">
        <v>29</v>
      </c>
      <c r="H11" s="12">
        <f t="shared" si="1"/>
        <v>225</v>
      </c>
      <c r="I11" s="12">
        <f t="shared" si="2"/>
        <v>225</v>
      </c>
      <c r="J11" s="12">
        <v>225</v>
      </c>
      <c r="K11" s="12"/>
      <c r="L11" s="12"/>
      <c r="M11" s="12"/>
      <c r="N11" s="12">
        <f>O11+P11+Q11+S11</f>
        <v>0</v>
      </c>
      <c r="O11" s="12"/>
      <c r="P11" s="12"/>
      <c r="Q11" s="12"/>
      <c r="R11" s="12"/>
      <c r="S11" s="12"/>
      <c r="T11" s="12" t="s">
        <v>30</v>
      </c>
      <c r="U11" s="12" t="s">
        <v>38</v>
      </c>
      <c r="V11" s="37" t="s">
        <v>39</v>
      </c>
      <c r="W11" s="53"/>
    </row>
    <row r="12" spans="1:23" s="1" customFormat="1" ht="75" customHeight="1">
      <c r="A12" s="13">
        <v>4</v>
      </c>
      <c r="B12" s="16" t="s">
        <v>25</v>
      </c>
      <c r="C12" s="17" t="s">
        <v>26</v>
      </c>
      <c r="D12" s="18" t="s">
        <v>27</v>
      </c>
      <c r="E12" s="38" t="s">
        <v>40</v>
      </c>
      <c r="F12" s="17"/>
      <c r="G12" s="16" t="s">
        <v>29</v>
      </c>
      <c r="H12" s="12">
        <f t="shared" si="1"/>
        <v>100</v>
      </c>
      <c r="I12" s="12">
        <f t="shared" si="2"/>
        <v>100</v>
      </c>
      <c r="J12" s="17">
        <v>100</v>
      </c>
      <c r="K12" s="17"/>
      <c r="L12" s="17"/>
      <c r="M12" s="17"/>
      <c r="N12" s="17"/>
      <c r="O12" s="17"/>
      <c r="P12" s="17"/>
      <c r="Q12" s="17"/>
      <c r="R12" s="17"/>
      <c r="S12" s="17"/>
      <c r="T12" s="17" t="s">
        <v>30</v>
      </c>
      <c r="U12" s="17" t="s">
        <v>31</v>
      </c>
      <c r="V12" s="54" t="s">
        <v>41</v>
      </c>
      <c r="W12" s="53"/>
    </row>
    <row r="13" spans="1:23" s="3" customFormat="1" ht="75" customHeight="1">
      <c r="A13" s="12">
        <v>5</v>
      </c>
      <c r="B13" s="19" t="s">
        <v>42</v>
      </c>
      <c r="C13" s="19" t="s">
        <v>26</v>
      </c>
      <c r="D13" s="19" t="s">
        <v>27</v>
      </c>
      <c r="E13" s="19" t="s">
        <v>43</v>
      </c>
      <c r="F13" s="19"/>
      <c r="G13" s="19" t="s">
        <v>29</v>
      </c>
      <c r="H13" s="12">
        <f t="shared" si="1"/>
        <v>249</v>
      </c>
      <c r="I13" s="12">
        <f t="shared" si="2"/>
        <v>249</v>
      </c>
      <c r="J13" s="19">
        <v>249</v>
      </c>
      <c r="K13" s="19"/>
      <c r="L13" s="19"/>
      <c r="M13" s="19"/>
      <c r="N13" s="19"/>
      <c r="O13" s="19"/>
      <c r="P13" s="19"/>
      <c r="Q13" s="19"/>
      <c r="R13" s="19"/>
      <c r="S13" s="19"/>
      <c r="T13" s="19" t="s">
        <v>30</v>
      </c>
      <c r="U13" s="19" t="s">
        <v>31</v>
      </c>
      <c r="V13" s="19" t="s">
        <v>44</v>
      </c>
      <c r="W13" s="55"/>
    </row>
    <row r="14" spans="1:23" s="1" customFormat="1" ht="75" customHeight="1">
      <c r="A14" s="13">
        <v>6</v>
      </c>
      <c r="B14" s="12" t="s">
        <v>45</v>
      </c>
      <c r="C14" s="12" t="s">
        <v>46</v>
      </c>
      <c r="D14" s="12" t="s">
        <v>27</v>
      </c>
      <c r="E14" s="37" t="s">
        <v>47</v>
      </c>
      <c r="F14" s="12" t="s">
        <v>48</v>
      </c>
      <c r="G14" s="12" t="s">
        <v>49</v>
      </c>
      <c r="H14" s="12">
        <f t="shared" si="1"/>
        <v>130</v>
      </c>
      <c r="I14" s="12">
        <f t="shared" si="2"/>
        <v>130</v>
      </c>
      <c r="J14" s="44">
        <v>130</v>
      </c>
      <c r="K14" s="44"/>
      <c r="L14" s="44"/>
      <c r="M14" s="44"/>
      <c r="N14" s="12"/>
      <c r="O14" s="44"/>
      <c r="P14" s="44"/>
      <c r="Q14" s="44"/>
      <c r="R14" s="44"/>
      <c r="S14" s="44"/>
      <c r="T14" s="44" t="s">
        <v>50</v>
      </c>
      <c r="U14" s="44" t="s">
        <v>31</v>
      </c>
      <c r="V14" s="37" t="s">
        <v>51</v>
      </c>
      <c r="W14" s="53"/>
    </row>
    <row r="15" spans="1:23" s="1" customFormat="1" ht="73.5" customHeight="1">
      <c r="A15" s="13">
        <v>7</v>
      </c>
      <c r="B15" s="12" t="s">
        <v>52</v>
      </c>
      <c r="C15" s="12" t="s">
        <v>53</v>
      </c>
      <c r="D15" s="12" t="s">
        <v>54</v>
      </c>
      <c r="E15" s="37" t="s">
        <v>55</v>
      </c>
      <c r="F15" s="12"/>
      <c r="G15" s="12" t="s">
        <v>56</v>
      </c>
      <c r="H15" s="12">
        <f aca="true" t="shared" si="3" ref="H15:H22">I15+N15</f>
        <v>50</v>
      </c>
      <c r="I15" s="12">
        <f aca="true" t="shared" si="4" ref="I15:I24">J15+K15+L15+M15</f>
        <v>50</v>
      </c>
      <c r="J15" s="12">
        <v>50</v>
      </c>
      <c r="K15" s="12"/>
      <c r="L15" s="12"/>
      <c r="M15" s="12"/>
      <c r="N15" s="12">
        <f aca="true" t="shared" si="5" ref="N15:N22">O15+P15+Q15+S15</f>
        <v>0</v>
      </c>
      <c r="O15" s="12"/>
      <c r="P15" s="12"/>
      <c r="Q15" s="12"/>
      <c r="R15" s="12"/>
      <c r="S15" s="12"/>
      <c r="T15" s="12" t="s">
        <v>30</v>
      </c>
      <c r="U15" s="12" t="s">
        <v>38</v>
      </c>
      <c r="V15" s="37" t="s">
        <v>57</v>
      </c>
      <c r="W15" s="53"/>
    </row>
    <row r="16" spans="1:23" s="1" customFormat="1" ht="60" customHeight="1">
      <c r="A16" s="13">
        <v>8</v>
      </c>
      <c r="B16" s="12" t="s">
        <v>58</v>
      </c>
      <c r="C16" s="12" t="s">
        <v>59</v>
      </c>
      <c r="D16" s="12" t="s">
        <v>60</v>
      </c>
      <c r="E16" s="37" t="s">
        <v>61</v>
      </c>
      <c r="F16" s="12" t="s">
        <v>62</v>
      </c>
      <c r="G16" s="12" t="s">
        <v>63</v>
      </c>
      <c r="H16" s="12">
        <f t="shared" si="3"/>
        <v>1610</v>
      </c>
      <c r="I16" s="12">
        <f t="shared" si="4"/>
        <v>1110</v>
      </c>
      <c r="J16" s="12">
        <v>655</v>
      </c>
      <c r="K16" s="12">
        <v>300</v>
      </c>
      <c r="L16" s="12"/>
      <c r="M16" s="12">
        <v>155</v>
      </c>
      <c r="N16" s="12">
        <f t="shared" si="5"/>
        <v>500</v>
      </c>
      <c r="O16" s="12"/>
      <c r="P16" s="12"/>
      <c r="Q16" s="12"/>
      <c r="R16" s="12"/>
      <c r="S16" s="12">
        <v>500</v>
      </c>
      <c r="T16" s="12" t="s">
        <v>64</v>
      </c>
      <c r="U16" s="12" t="s">
        <v>31</v>
      </c>
      <c r="V16" s="37" t="s">
        <v>65</v>
      </c>
      <c r="W16" s="53"/>
    </row>
    <row r="17" spans="1:23" s="1" customFormat="1" ht="60" customHeight="1">
      <c r="A17" s="13">
        <v>9</v>
      </c>
      <c r="B17" s="12" t="s">
        <v>66</v>
      </c>
      <c r="C17" s="12" t="s">
        <v>59</v>
      </c>
      <c r="D17" s="12" t="s">
        <v>60</v>
      </c>
      <c r="E17" s="37" t="s">
        <v>67</v>
      </c>
      <c r="F17" s="12"/>
      <c r="G17" s="12" t="s">
        <v>63</v>
      </c>
      <c r="H17" s="12">
        <f t="shared" si="3"/>
        <v>1732</v>
      </c>
      <c r="I17" s="12">
        <f t="shared" si="4"/>
        <v>1232</v>
      </c>
      <c r="J17" s="22">
        <v>1104</v>
      </c>
      <c r="K17" s="45"/>
      <c r="L17" s="45"/>
      <c r="M17" s="22">
        <v>128</v>
      </c>
      <c r="N17" s="12">
        <f t="shared" si="5"/>
        <v>500</v>
      </c>
      <c r="O17" s="45"/>
      <c r="P17" s="45"/>
      <c r="Q17" s="45"/>
      <c r="R17" s="45"/>
      <c r="S17" s="22">
        <v>500</v>
      </c>
      <c r="T17" s="12" t="s">
        <v>30</v>
      </c>
      <c r="U17" s="45" t="s">
        <v>31</v>
      </c>
      <c r="V17" s="37" t="s">
        <v>65</v>
      </c>
      <c r="W17" s="53"/>
    </row>
    <row r="18" spans="1:23" s="1" customFormat="1" ht="60" customHeight="1">
      <c r="A18" s="13">
        <v>10</v>
      </c>
      <c r="B18" s="12" t="s">
        <v>68</v>
      </c>
      <c r="C18" s="12" t="s">
        <v>59</v>
      </c>
      <c r="D18" s="12" t="s">
        <v>60</v>
      </c>
      <c r="E18" s="37" t="s">
        <v>69</v>
      </c>
      <c r="F18" s="39"/>
      <c r="G18" s="12" t="s">
        <v>63</v>
      </c>
      <c r="H18" s="12">
        <f t="shared" si="3"/>
        <v>70</v>
      </c>
      <c r="I18" s="12">
        <f t="shared" si="4"/>
        <v>70</v>
      </c>
      <c r="J18" s="12">
        <v>70</v>
      </c>
      <c r="K18" s="12"/>
      <c r="L18" s="12"/>
      <c r="M18" s="12"/>
      <c r="N18" s="12">
        <f t="shared" si="5"/>
        <v>0</v>
      </c>
      <c r="O18" s="12"/>
      <c r="P18" s="12"/>
      <c r="Q18" s="12"/>
      <c r="R18" s="12"/>
      <c r="S18" s="12"/>
      <c r="T18" s="12" t="s">
        <v>30</v>
      </c>
      <c r="U18" s="12" t="s">
        <v>38</v>
      </c>
      <c r="V18" s="37" t="s">
        <v>70</v>
      </c>
      <c r="W18" s="53"/>
    </row>
    <row r="19" spans="1:23" s="1" customFormat="1" ht="60" customHeight="1">
      <c r="A19" s="13">
        <v>11</v>
      </c>
      <c r="B19" s="20" t="s">
        <v>71</v>
      </c>
      <c r="C19" s="12" t="s">
        <v>59</v>
      </c>
      <c r="D19" s="12" t="s">
        <v>60</v>
      </c>
      <c r="E19" s="37" t="s">
        <v>72</v>
      </c>
      <c r="F19" s="39"/>
      <c r="G19" s="12" t="s">
        <v>73</v>
      </c>
      <c r="H19" s="12">
        <f t="shared" si="3"/>
        <v>200.56</v>
      </c>
      <c r="I19" s="12">
        <f t="shared" si="4"/>
        <v>200.56</v>
      </c>
      <c r="J19" s="12">
        <v>200.56</v>
      </c>
      <c r="K19" s="12"/>
      <c r="L19" s="12"/>
      <c r="M19" s="12"/>
      <c r="N19" s="12">
        <f t="shared" si="5"/>
        <v>0</v>
      </c>
      <c r="O19" s="12"/>
      <c r="P19" s="12"/>
      <c r="Q19" s="12"/>
      <c r="R19" s="12"/>
      <c r="S19" s="12"/>
      <c r="T19" s="12" t="s">
        <v>30</v>
      </c>
      <c r="U19" s="12" t="s">
        <v>38</v>
      </c>
      <c r="V19" s="37" t="s">
        <v>70</v>
      </c>
      <c r="W19" s="53"/>
    </row>
    <row r="20" spans="1:23" s="1" customFormat="1" ht="60" customHeight="1">
      <c r="A20" s="13">
        <v>12</v>
      </c>
      <c r="B20" s="20" t="s">
        <v>74</v>
      </c>
      <c r="C20" s="12" t="s">
        <v>59</v>
      </c>
      <c r="D20" s="12" t="s">
        <v>60</v>
      </c>
      <c r="E20" s="37" t="s">
        <v>75</v>
      </c>
      <c r="F20" s="39"/>
      <c r="G20" s="12" t="s">
        <v>63</v>
      </c>
      <c r="H20" s="12">
        <f t="shared" si="3"/>
        <v>168</v>
      </c>
      <c r="I20" s="12">
        <f t="shared" si="4"/>
        <v>168</v>
      </c>
      <c r="J20" s="12">
        <v>168</v>
      </c>
      <c r="K20" s="12"/>
      <c r="L20" s="12"/>
      <c r="M20" s="12"/>
      <c r="N20" s="12">
        <f t="shared" si="5"/>
        <v>0</v>
      </c>
      <c r="O20" s="12"/>
      <c r="P20" s="12"/>
      <c r="Q20" s="12"/>
      <c r="R20" s="12"/>
      <c r="S20" s="12"/>
      <c r="T20" s="12" t="s">
        <v>30</v>
      </c>
      <c r="U20" s="12" t="s">
        <v>38</v>
      </c>
      <c r="V20" s="37" t="s">
        <v>70</v>
      </c>
      <c r="W20" s="53"/>
    </row>
    <row r="21" spans="1:23" s="1" customFormat="1" ht="60" customHeight="1">
      <c r="A21" s="13">
        <v>13</v>
      </c>
      <c r="B21" s="12" t="s">
        <v>76</v>
      </c>
      <c r="C21" s="12" t="s">
        <v>59</v>
      </c>
      <c r="D21" s="12" t="s">
        <v>60</v>
      </c>
      <c r="E21" s="37" t="s">
        <v>77</v>
      </c>
      <c r="F21" s="12"/>
      <c r="G21" s="12" t="s">
        <v>78</v>
      </c>
      <c r="H21" s="12">
        <f t="shared" si="3"/>
        <v>211.02</v>
      </c>
      <c r="I21" s="12">
        <f t="shared" si="4"/>
        <v>211.02</v>
      </c>
      <c r="J21" s="44">
        <v>211.02</v>
      </c>
      <c r="K21" s="44"/>
      <c r="L21" s="44"/>
      <c r="M21" s="44"/>
      <c r="N21" s="12">
        <f t="shared" si="5"/>
        <v>0</v>
      </c>
      <c r="O21" s="44"/>
      <c r="P21" s="44"/>
      <c r="Q21" s="44"/>
      <c r="R21" s="44"/>
      <c r="S21" s="44"/>
      <c r="T21" s="12" t="s">
        <v>30</v>
      </c>
      <c r="U21" s="44" t="s">
        <v>38</v>
      </c>
      <c r="V21" s="37" t="s">
        <v>79</v>
      </c>
      <c r="W21" s="53"/>
    </row>
    <row r="22" spans="1:23" s="1" customFormat="1" ht="60" customHeight="1">
      <c r="A22" s="13">
        <v>14</v>
      </c>
      <c r="B22" s="12" t="s">
        <v>80</v>
      </c>
      <c r="C22" s="12" t="s">
        <v>59</v>
      </c>
      <c r="D22" s="12" t="s">
        <v>60</v>
      </c>
      <c r="E22" s="37" t="s">
        <v>81</v>
      </c>
      <c r="F22" s="12"/>
      <c r="G22" s="12" t="s">
        <v>82</v>
      </c>
      <c r="H22" s="12">
        <f t="shared" si="3"/>
        <v>202.26</v>
      </c>
      <c r="I22" s="12">
        <f t="shared" si="4"/>
        <v>202.26</v>
      </c>
      <c r="J22" s="44">
        <v>202.26</v>
      </c>
      <c r="K22" s="44"/>
      <c r="L22" s="44"/>
      <c r="M22" s="44"/>
      <c r="N22" s="12">
        <f t="shared" si="5"/>
        <v>0</v>
      </c>
      <c r="O22" s="44"/>
      <c r="P22" s="44"/>
      <c r="Q22" s="44"/>
      <c r="R22" s="44"/>
      <c r="S22" s="44"/>
      <c r="T22" s="12" t="s">
        <v>30</v>
      </c>
      <c r="U22" s="44" t="s">
        <v>31</v>
      </c>
      <c r="V22" s="37" t="s">
        <v>83</v>
      </c>
      <c r="W22" s="53"/>
    </row>
    <row r="23" spans="1:23" s="1" customFormat="1" ht="151.5" customHeight="1">
      <c r="A23" s="13">
        <v>15</v>
      </c>
      <c r="B23" s="12" t="s">
        <v>84</v>
      </c>
      <c r="C23" s="12" t="s">
        <v>59</v>
      </c>
      <c r="D23" s="12" t="s">
        <v>60</v>
      </c>
      <c r="E23" s="37" t="s">
        <v>85</v>
      </c>
      <c r="F23" s="12"/>
      <c r="G23" s="12" t="s">
        <v>86</v>
      </c>
      <c r="H23" s="12">
        <v>630</v>
      </c>
      <c r="I23" s="12">
        <f t="shared" si="4"/>
        <v>630</v>
      </c>
      <c r="J23" s="44">
        <v>450</v>
      </c>
      <c r="K23" s="44">
        <v>135</v>
      </c>
      <c r="L23" s="44"/>
      <c r="M23" s="44">
        <v>45</v>
      </c>
      <c r="N23" s="12"/>
      <c r="O23" s="44"/>
      <c r="P23" s="44"/>
      <c r="Q23" s="44"/>
      <c r="R23" s="44"/>
      <c r="S23" s="44"/>
      <c r="T23" s="12" t="s">
        <v>30</v>
      </c>
      <c r="U23" s="44" t="s">
        <v>31</v>
      </c>
      <c r="V23" s="37" t="s">
        <v>87</v>
      </c>
      <c r="W23" s="53"/>
    </row>
    <row r="24" spans="1:23" s="1" customFormat="1" ht="70.5" customHeight="1">
      <c r="A24" s="13">
        <v>16</v>
      </c>
      <c r="B24" s="12" t="s">
        <v>88</v>
      </c>
      <c r="C24" s="12" t="s">
        <v>89</v>
      </c>
      <c r="D24" s="12" t="s">
        <v>90</v>
      </c>
      <c r="E24" s="37" t="s">
        <v>91</v>
      </c>
      <c r="F24" s="12"/>
      <c r="G24" s="12" t="s">
        <v>63</v>
      </c>
      <c r="H24" s="12">
        <v>944.5</v>
      </c>
      <c r="I24" s="12">
        <f t="shared" si="4"/>
        <v>944.5</v>
      </c>
      <c r="J24" s="12">
        <v>944.5</v>
      </c>
      <c r="K24" s="12"/>
      <c r="L24" s="12"/>
      <c r="M24" s="12"/>
      <c r="N24" s="12"/>
      <c r="O24" s="44"/>
      <c r="P24" s="44"/>
      <c r="Q24" s="44"/>
      <c r="R24" s="44"/>
      <c r="S24" s="44"/>
      <c r="T24" s="12" t="s">
        <v>92</v>
      </c>
      <c r="U24" s="44" t="s">
        <v>31</v>
      </c>
      <c r="V24" s="37" t="s">
        <v>93</v>
      </c>
      <c r="W24" s="53"/>
    </row>
    <row r="25" spans="1:23" s="1" customFormat="1" ht="60" customHeight="1">
      <c r="A25" s="13">
        <v>17</v>
      </c>
      <c r="B25" s="12" t="s">
        <v>94</v>
      </c>
      <c r="C25" s="12" t="s">
        <v>95</v>
      </c>
      <c r="D25" s="12" t="s">
        <v>90</v>
      </c>
      <c r="E25" s="37" t="s">
        <v>96</v>
      </c>
      <c r="F25" s="12" t="s">
        <v>97</v>
      </c>
      <c r="G25" s="12" t="s">
        <v>63</v>
      </c>
      <c r="H25" s="12">
        <f aca="true" t="shared" si="6" ref="H25:H43">I25+N25</f>
        <v>1300</v>
      </c>
      <c r="I25" s="12">
        <f aca="true" t="shared" si="7" ref="I25:I43">J25+K25+L25+M25</f>
        <v>1300</v>
      </c>
      <c r="J25" s="44">
        <v>800</v>
      </c>
      <c r="K25" s="44"/>
      <c r="L25" s="44"/>
      <c r="M25" s="44">
        <v>500</v>
      </c>
      <c r="N25" s="12">
        <f aca="true" t="shared" si="8" ref="N25:N43">O25+P25+Q25+S25</f>
        <v>0</v>
      </c>
      <c r="O25" s="44"/>
      <c r="P25" s="44"/>
      <c r="Q25" s="44"/>
      <c r="R25" s="44"/>
      <c r="S25" s="44"/>
      <c r="T25" s="12" t="s">
        <v>30</v>
      </c>
      <c r="U25" s="44" t="s">
        <v>31</v>
      </c>
      <c r="V25" s="37" t="s">
        <v>98</v>
      </c>
      <c r="W25" s="53"/>
    </row>
    <row r="26" spans="1:23" s="1" customFormat="1" ht="60" customHeight="1">
      <c r="A26" s="13">
        <v>18</v>
      </c>
      <c r="B26" s="12" t="s">
        <v>99</v>
      </c>
      <c r="C26" s="13" t="s">
        <v>100</v>
      </c>
      <c r="D26" s="12" t="s">
        <v>60</v>
      </c>
      <c r="E26" s="37" t="s">
        <v>101</v>
      </c>
      <c r="F26" s="12"/>
      <c r="G26" s="12" t="s">
        <v>63</v>
      </c>
      <c r="H26" s="12">
        <f t="shared" si="6"/>
        <v>900</v>
      </c>
      <c r="I26" s="12">
        <f t="shared" si="7"/>
        <v>900</v>
      </c>
      <c r="J26" s="44"/>
      <c r="K26" s="44">
        <v>900</v>
      </c>
      <c r="L26" s="44"/>
      <c r="M26" s="44"/>
      <c r="N26" s="12">
        <f t="shared" si="8"/>
        <v>0</v>
      </c>
      <c r="O26" s="44"/>
      <c r="P26" s="44"/>
      <c r="Q26" s="44"/>
      <c r="R26" s="44"/>
      <c r="S26" s="44"/>
      <c r="T26" s="44" t="s">
        <v>102</v>
      </c>
      <c r="U26" s="44" t="s">
        <v>31</v>
      </c>
      <c r="V26" s="37" t="s">
        <v>103</v>
      </c>
      <c r="W26" s="53"/>
    </row>
    <row r="27" spans="1:23" s="1" customFormat="1" ht="60" customHeight="1">
      <c r="A27" s="13">
        <v>19</v>
      </c>
      <c r="B27" s="12" t="s">
        <v>104</v>
      </c>
      <c r="C27" s="12" t="s">
        <v>105</v>
      </c>
      <c r="D27" s="12" t="s">
        <v>106</v>
      </c>
      <c r="E27" s="37" t="s">
        <v>107</v>
      </c>
      <c r="F27" s="12"/>
      <c r="G27" s="12" t="s">
        <v>108</v>
      </c>
      <c r="H27" s="12">
        <v>68.24</v>
      </c>
      <c r="I27" s="12">
        <v>68.24</v>
      </c>
      <c r="J27" s="44">
        <v>68.24</v>
      </c>
      <c r="K27" s="44"/>
      <c r="L27" s="44"/>
      <c r="M27" s="44"/>
      <c r="N27" s="12">
        <f t="shared" si="8"/>
        <v>0</v>
      </c>
      <c r="O27" s="44"/>
      <c r="P27" s="44"/>
      <c r="Q27" s="44"/>
      <c r="R27" s="44"/>
      <c r="S27" s="44"/>
      <c r="T27" s="12" t="s">
        <v>30</v>
      </c>
      <c r="U27" s="44" t="s">
        <v>38</v>
      </c>
      <c r="V27" s="37" t="s">
        <v>109</v>
      </c>
      <c r="W27" s="53"/>
    </row>
    <row r="28" spans="1:23" s="1" customFormat="1" ht="60" customHeight="1">
      <c r="A28" s="13">
        <v>20</v>
      </c>
      <c r="B28" s="12" t="s">
        <v>110</v>
      </c>
      <c r="C28" s="12" t="s">
        <v>105</v>
      </c>
      <c r="D28" s="12" t="s">
        <v>111</v>
      </c>
      <c r="E28" s="37" t="s">
        <v>112</v>
      </c>
      <c r="F28" s="12"/>
      <c r="G28" s="12" t="s">
        <v>113</v>
      </c>
      <c r="H28" s="12">
        <f t="shared" si="6"/>
        <v>67.536</v>
      </c>
      <c r="I28" s="12">
        <f t="shared" si="7"/>
        <v>67.536</v>
      </c>
      <c r="J28" s="44">
        <v>67.536</v>
      </c>
      <c r="K28" s="44"/>
      <c r="L28" s="44"/>
      <c r="M28" s="44"/>
      <c r="N28" s="12">
        <f t="shared" si="8"/>
        <v>0</v>
      </c>
      <c r="O28" s="44"/>
      <c r="P28" s="44"/>
      <c r="Q28" s="44"/>
      <c r="R28" s="44"/>
      <c r="S28" s="44"/>
      <c r="T28" s="12" t="s">
        <v>30</v>
      </c>
      <c r="U28" s="44" t="s">
        <v>38</v>
      </c>
      <c r="V28" s="37" t="s">
        <v>109</v>
      </c>
      <c r="W28" s="53"/>
    </row>
    <row r="29" spans="1:23" s="1" customFormat="1" ht="60" customHeight="1">
      <c r="A29" s="13">
        <v>21</v>
      </c>
      <c r="B29" s="12" t="s">
        <v>114</v>
      </c>
      <c r="C29" s="12" t="s">
        <v>115</v>
      </c>
      <c r="D29" s="12" t="s">
        <v>116</v>
      </c>
      <c r="E29" s="37" t="s">
        <v>117</v>
      </c>
      <c r="F29" s="12"/>
      <c r="G29" s="12" t="s">
        <v>118</v>
      </c>
      <c r="H29" s="12">
        <f t="shared" si="6"/>
        <v>26.96</v>
      </c>
      <c r="I29" s="12">
        <f t="shared" si="7"/>
        <v>26.96</v>
      </c>
      <c r="J29" s="44">
        <v>26.96</v>
      </c>
      <c r="K29" s="44"/>
      <c r="L29" s="44"/>
      <c r="M29" s="44"/>
      <c r="N29" s="12">
        <f t="shared" si="8"/>
        <v>0</v>
      </c>
      <c r="O29" s="44"/>
      <c r="P29" s="44"/>
      <c r="Q29" s="44"/>
      <c r="R29" s="44"/>
      <c r="S29" s="44"/>
      <c r="T29" s="44" t="s">
        <v>119</v>
      </c>
      <c r="U29" s="44" t="s">
        <v>120</v>
      </c>
      <c r="V29" s="37" t="s">
        <v>121</v>
      </c>
      <c r="W29" s="53"/>
    </row>
    <row r="30" spans="1:23" s="2" customFormat="1" ht="135" customHeight="1">
      <c r="A30" s="13">
        <v>22</v>
      </c>
      <c r="B30" s="12" t="s">
        <v>122</v>
      </c>
      <c r="C30" s="12" t="s">
        <v>123</v>
      </c>
      <c r="D30" s="12" t="s">
        <v>124</v>
      </c>
      <c r="E30" s="37" t="s">
        <v>125</v>
      </c>
      <c r="F30" s="39"/>
      <c r="G30" s="12" t="s">
        <v>126</v>
      </c>
      <c r="H30" s="12">
        <f t="shared" si="6"/>
        <v>80</v>
      </c>
      <c r="I30" s="12">
        <f t="shared" si="7"/>
        <v>0</v>
      </c>
      <c r="J30" s="44"/>
      <c r="K30" s="44"/>
      <c r="L30" s="44"/>
      <c r="M30" s="44"/>
      <c r="N30" s="12">
        <f t="shared" si="8"/>
        <v>80</v>
      </c>
      <c r="O30" s="44"/>
      <c r="P30" s="44"/>
      <c r="Q30" s="44"/>
      <c r="R30" s="44"/>
      <c r="S30" s="44">
        <v>80</v>
      </c>
      <c r="T30" s="12" t="s">
        <v>30</v>
      </c>
      <c r="U30" s="44" t="s">
        <v>38</v>
      </c>
      <c r="V30" s="37" t="s">
        <v>127</v>
      </c>
      <c r="W30" s="53"/>
    </row>
    <row r="31" spans="1:23" s="2" customFormat="1" ht="264" customHeight="1">
      <c r="A31" s="13">
        <v>23</v>
      </c>
      <c r="B31" s="12" t="s">
        <v>128</v>
      </c>
      <c r="C31" s="21" t="s">
        <v>129</v>
      </c>
      <c r="D31" s="12" t="s">
        <v>130</v>
      </c>
      <c r="E31" s="37" t="s">
        <v>131</v>
      </c>
      <c r="F31" s="40"/>
      <c r="G31" s="12" t="s">
        <v>132</v>
      </c>
      <c r="H31" s="12">
        <f t="shared" si="6"/>
        <v>190.25</v>
      </c>
      <c r="I31" s="12">
        <f t="shared" si="7"/>
        <v>0</v>
      </c>
      <c r="J31" s="44"/>
      <c r="K31" s="44"/>
      <c r="L31" s="44"/>
      <c r="M31" s="44"/>
      <c r="N31" s="12">
        <f t="shared" si="8"/>
        <v>190.25</v>
      </c>
      <c r="O31" s="44"/>
      <c r="P31" s="44"/>
      <c r="Q31" s="44"/>
      <c r="R31" s="44"/>
      <c r="S31" s="44">
        <v>190.25</v>
      </c>
      <c r="T31" s="44" t="s">
        <v>30</v>
      </c>
      <c r="U31" s="44" t="s">
        <v>38</v>
      </c>
      <c r="V31" s="37" t="s">
        <v>133</v>
      </c>
      <c r="W31" s="53"/>
    </row>
    <row r="32" spans="1:23" s="2" customFormat="1" ht="67.5" customHeight="1">
      <c r="A32" s="13">
        <v>24</v>
      </c>
      <c r="B32" s="12" t="s">
        <v>134</v>
      </c>
      <c r="C32" s="21" t="s">
        <v>129</v>
      </c>
      <c r="D32" s="12" t="s">
        <v>130</v>
      </c>
      <c r="E32" s="37" t="s">
        <v>135</v>
      </c>
      <c r="F32" s="40"/>
      <c r="G32" s="12" t="s">
        <v>136</v>
      </c>
      <c r="H32" s="12">
        <f t="shared" si="6"/>
        <v>42.78</v>
      </c>
      <c r="I32" s="12">
        <f t="shared" si="7"/>
        <v>0</v>
      </c>
      <c r="J32" s="44"/>
      <c r="K32" s="44"/>
      <c r="L32" s="44"/>
      <c r="M32" s="44"/>
      <c r="N32" s="12">
        <f t="shared" si="8"/>
        <v>42.78</v>
      </c>
      <c r="O32" s="44"/>
      <c r="P32" s="44"/>
      <c r="Q32" s="44"/>
      <c r="R32" s="44"/>
      <c r="S32" s="44">
        <v>42.78</v>
      </c>
      <c r="T32" s="44" t="s">
        <v>30</v>
      </c>
      <c r="U32" s="44" t="s">
        <v>38</v>
      </c>
      <c r="V32" s="37" t="s">
        <v>137</v>
      </c>
      <c r="W32" s="53"/>
    </row>
    <row r="33" spans="1:23" s="2" customFormat="1" ht="57.75" customHeight="1">
      <c r="A33" s="13">
        <v>25</v>
      </c>
      <c r="B33" s="12" t="s">
        <v>138</v>
      </c>
      <c r="C33" s="12" t="s">
        <v>115</v>
      </c>
      <c r="D33" s="12" t="s">
        <v>116</v>
      </c>
      <c r="E33" s="37" t="s">
        <v>139</v>
      </c>
      <c r="F33" s="12"/>
      <c r="G33" s="12" t="s">
        <v>140</v>
      </c>
      <c r="H33" s="12">
        <f t="shared" si="6"/>
        <v>12.98</v>
      </c>
      <c r="I33" s="12">
        <f t="shared" si="7"/>
        <v>0</v>
      </c>
      <c r="J33" s="44"/>
      <c r="K33" s="44"/>
      <c r="L33" s="44"/>
      <c r="M33" s="44"/>
      <c r="N33" s="12">
        <f t="shared" si="8"/>
        <v>12.98</v>
      </c>
      <c r="O33" s="44"/>
      <c r="P33" s="44"/>
      <c r="Q33" s="44"/>
      <c r="R33" s="44"/>
      <c r="S33" s="44">
        <v>12.98</v>
      </c>
      <c r="T33" s="44" t="s">
        <v>119</v>
      </c>
      <c r="U33" s="44" t="s">
        <v>120</v>
      </c>
      <c r="V33" s="37" t="s">
        <v>141</v>
      </c>
      <c r="W33" s="53"/>
    </row>
    <row r="34" spans="1:23" s="2" customFormat="1" ht="57.75" customHeight="1">
      <c r="A34" s="13">
        <v>26</v>
      </c>
      <c r="B34" s="12" t="s">
        <v>142</v>
      </c>
      <c r="C34" s="12" t="s">
        <v>115</v>
      </c>
      <c r="D34" s="12" t="s">
        <v>116</v>
      </c>
      <c r="E34" s="37" t="s">
        <v>143</v>
      </c>
      <c r="F34" s="39"/>
      <c r="G34" s="12" t="s">
        <v>144</v>
      </c>
      <c r="H34" s="12">
        <f t="shared" si="6"/>
        <v>57.04</v>
      </c>
      <c r="I34" s="12">
        <f t="shared" si="7"/>
        <v>0</v>
      </c>
      <c r="J34" s="44"/>
      <c r="K34" s="44"/>
      <c r="L34" s="44"/>
      <c r="M34" s="44"/>
      <c r="N34" s="12">
        <f t="shared" si="8"/>
        <v>57.04</v>
      </c>
      <c r="O34" s="44"/>
      <c r="P34" s="44"/>
      <c r="Q34" s="44"/>
      <c r="R34" s="44"/>
      <c r="S34" s="44">
        <v>57.04</v>
      </c>
      <c r="T34" s="44" t="s">
        <v>145</v>
      </c>
      <c r="U34" s="44" t="s">
        <v>120</v>
      </c>
      <c r="V34" s="37" t="s">
        <v>141</v>
      </c>
      <c r="W34" s="53"/>
    </row>
    <row r="35" spans="1:23" s="2" customFormat="1" ht="58.5" customHeight="1">
      <c r="A35" s="13">
        <v>27</v>
      </c>
      <c r="B35" s="12" t="s">
        <v>146</v>
      </c>
      <c r="C35" s="12" t="s">
        <v>115</v>
      </c>
      <c r="D35" s="12" t="s">
        <v>116</v>
      </c>
      <c r="E35" s="37" t="s">
        <v>147</v>
      </c>
      <c r="F35" s="12"/>
      <c r="G35" s="12" t="s">
        <v>148</v>
      </c>
      <c r="H35" s="12">
        <f t="shared" si="6"/>
        <v>61.6</v>
      </c>
      <c r="I35" s="12">
        <f t="shared" si="7"/>
        <v>0</v>
      </c>
      <c r="J35" s="44"/>
      <c r="K35" s="44"/>
      <c r="L35" s="44"/>
      <c r="M35" s="44"/>
      <c r="N35" s="12">
        <f t="shared" si="8"/>
        <v>61.6</v>
      </c>
      <c r="O35" s="44"/>
      <c r="P35" s="44"/>
      <c r="Q35" s="44"/>
      <c r="R35" s="44"/>
      <c r="S35" s="44">
        <v>61.6</v>
      </c>
      <c r="T35" s="44" t="s">
        <v>149</v>
      </c>
      <c r="U35" s="44" t="s">
        <v>120</v>
      </c>
      <c r="V35" s="37" t="s">
        <v>150</v>
      </c>
      <c r="W35" s="53"/>
    </row>
    <row r="36" spans="1:23" s="2" customFormat="1" ht="57" customHeight="1">
      <c r="A36" s="13">
        <v>28</v>
      </c>
      <c r="B36" s="12" t="s">
        <v>151</v>
      </c>
      <c r="C36" s="12" t="s">
        <v>115</v>
      </c>
      <c r="D36" s="12" t="s">
        <v>116</v>
      </c>
      <c r="E36" s="37" t="s">
        <v>152</v>
      </c>
      <c r="F36" s="12"/>
      <c r="G36" s="12" t="s">
        <v>148</v>
      </c>
      <c r="H36" s="12">
        <f t="shared" si="6"/>
        <v>71.86</v>
      </c>
      <c r="I36" s="12">
        <f t="shared" si="7"/>
        <v>0</v>
      </c>
      <c r="J36" s="44"/>
      <c r="K36" s="44"/>
      <c r="L36" s="44"/>
      <c r="M36" s="44"/>
      <c r="N36" s="12">
        <f t="shared" si="8"/>
        <v>71.86</v>
      </c>
      <c r="O36" s="44"/>
      <c r="P36" s="44"/>
      <c r="Q36" s="44"/>
      <c r="R36" s="44"/>
      <c r="S36" s="44">
        <v>71.86</v>
      </c>
      <c r="T36" s="44" t="s">
        <v>153</v>
      </c>
      <c r="U36" s="44" t="s">
        <v>120</v>
      </c>
      <c r="V36" s="37" t="s">
        <v>150</v>
      </c>
      <c r="W36" s="53"/>
    </row>
    <row r="37" spans="1:23" s="1" customFormat="1" ht="60" customHeight="1">
      <c r="A37" s="13">
        <v>29</v>
      </c>
      <c r="B37" s="12" t="s">
        <v>154</v>
      </c>
      <c r="C37" s="12" t="s">
        <v>155</v>
      </c>
      <c r="D37" s="12" t="s">
        <v>90</v>
      </c>
      <c r="E37" s="37" t="s">
        <v>156</v>
      </c>
      <c r="F37" s="12"/>
      <c r="G37" s="12" t="s">
        <v>63</v>
      </c>
      <c r="H37" s="12">
        <f t="shared" si="6"/>
        <v>2900</v>
      </c>
      <c r="I37" s="12">
        <f t="shared" si="7"/>
        <v>2900</v>
      </c>
      <c r="J37" s="44">
        <v>1000</v>
      </c>
      <c r="K37" s="44"/>
      <c r="L37" s="44">
        <v>130</v>
      </c>
      <c r="M37" s="44">
        <v>1770</v>
      </c>
      <c r="N37" s="12">
        <f t="shared" si="8"/>
        <v>0</v>
      </c>
      <c r="O37" s="44"/>
      <c r="P37" s="44"/>
      <c r="Q37" s="44"/>
      <c r="R37" s="44"/>
      <c r="S37" s="44"/>
      <c r="T37" s="12" t="s">
        <v>30</v>
      </c>
      <c r="U37" s="44" t="s">
        <v>31</v>
      </c>
      <c r="V37" s="37" t="s">
        <v>157</v>
      </c>
      <c r="W37" s="53"/>
    </row>
    <row r="38" spans="1:23" s="1" customFormat="1" ht="60" customHeight="1">
      <c r="A38" s="13">
        <v>30</v>
      </c>
      <c r="B38" s="15" t="s">
        <v>158</v>
      </c>
      <c r="C38" s="15" t="s">
        <v>159</v>
      </c>
      <c r="D38" s="12" t="s">
        <v>160</v>
      </c>
      <c r="E38" s="37" t="s">
        <v>161</v>
      </c>
      <c r="F38" s="12"/>
      <c r="G38" s="12" t="s">
        <v>144</v>
      </c>
      <c r="H38" s="12">
        <f t="shared" si="6"/>
        <v>1000</v>
      </c>
      <c r="I38" s="12">
        <f t="shared" si="7"/>
        <v>1000</v>
      </c>
      <c r="J38" s="44"/>
      <c r="K38" s="44">
        <v>500</v>
      </c>
      <c r="L38" s="44"/>
      <c r="M38" s="44">
        <v>500</v>
      </c>
      <c r="N38" s="12">
        <f t="shared" si="8"/>
        <v>0</v>
      </c>
      <c r="O38" s="44"/>
      <c r="P38" s="44"/>
      <c r="Q38" s="44"/>
      <c r="R38" s="44"/>
      <c r="S38" s="44"/>
      <c r="T38" s="12" t="s">
        <v>30</v>
      </c>
      <c r="U38" s="44" t="s">
        <v>31</v>
      </c>
      <c r="V38" s="37" t="s">
        <v>162</v>
      </c>
      <c r="W38" s="53"/>
    </row>
    <row r="39" spans="1:23" s="1" customFormat="1" ht="60" customHeight="1">
      <c r="A39" s="13">
        <v>31</v>
      </c>
      <c r="B39" s="15" t="s">
        <v>163</v>
      </c>
      <c r="C39" s="15" t="s">
        <v>164</v>
      </c>
      <c r="D39" s="12" t="s">
        <v>165</v>
      </c>
      <c r="E39" s="37" t="s">
        <v>166</v>
      </c>
      <c r="F39" s="12"/>
      <c r="G39" s="12" t="s">
        <v>167</v>
      </c>
      <c r="H39" s="12">
        <f t="shared" si="6"/>
        <v>600</v>
      </c>
      <c r="I39" s="12">
        <f t="shared" si="7"/>
        <v>600</v>
      </c>
      <c r="J39" s="44"/>
      <c r="K39" s="44">
        <v>300</v>
      </c>
      <c r="L39" s="44"/>
      <c r="M39" s="44">
        <v>300</v>
      </c>
      <c r="N39" s="12">
        <f t="shared" si="8"/>
        <v>0</v>
      </c>
      <c r="O39" s="44"/>
      <c r="P39" s="44"/>
      <c r="Q39" s="44"/>
      <c r="R39" s="44"/>
      <c r="S39" s="44"/>
      <c r="T39" s="12" t="s">
        <v>30</v>
      </c>
      <c r="U39" s="44" t="s">
        <v>31</v>
      </c>
      <c r="V39" s="37" t="s">
        <v>162</v>
      </c>
      <c r="W39" s="53"/>
    </row>
    <row r="40" spans="1:23" s="1" customFormat="1" ht="60" customHeight="1">
      <c r="A40" s="13"/>
      <c r="B40" s="14" t="s">
        <v>168</v>
      </c>
      <c r="C40" s="12"/>
      <c r="D40" s="12"/>
      <c r="E40" s="37"/>
      <c r="F40" s="12"/>
      <c r="G40" s="12"/>
      <c r="H40" s="12">
        <f t="shared" si="6"/>
        <v>7275.784</v>
      </c>
      <c r="I40" s="12">
        <f t="shared" si="7"/>
        <v>3924.704</v>
      </c>
      <c r="J40" s="22">
        <f>SUM(J41:J60)</f>
        <v>950.974</v>
      </c>
      <c r="K40" s="22">
        <f>SUM(K41:K60)</f>
        <v>26</v>
      </c>
      <c r="L40" s="22">
        <f>SUM(L41:L60)</f>
        <v>480.73</v>
      </c>
      <c r="M40" s="22">
        <f>SUM(M41:M60)</f>
        <v>2467</v>
      </c>
      <c r="N40" s="12">
        <f t="shared" si="8"/>
        <v>3351.08</v>
      </c>
      <c r="O40" s="22">
        <f>SUM(O41:O60)</f>
        <v>437</v>
      </c>
      <c r="P40" s="22">
        <f>SUM(P41:P60)</f>
        <v>335</v>
      </c>
      <c r="Q40" s="22">
        <f>SUM(Q41:Q60)</f>
        <v>0</v>
      </c>
      <c r="R40" s="22">
        <f>SUM(R41:R60)</f>
        <v>0</v>
      </c>
      <c r="S40" s="22">
        <f>SUM(S41:S60)</f>
        <v>2579.08</v>
      </c>
      <c r="T40" s="44"/>
      <c r="U40" s="44"/>
      <c r="V40" s="37"/>
      <c r="W40" s="53"/>
    </row>
    <row r="41" spans="1:23" s="1" customFormat="1" ht="114.75" customHeight="1">
      <c r="A41" s="13">
        <v>32</v>
      </c>
      <c r="B41" s="12" t="s">
        <v>169</v>
      </c>
      <c r="C41" s="12" t="s">
        <v>159</v>
      </c>
      <c r="D41" s="12" t="s">
        <v>160</v>
      </c>
      <c r="E41" s="37" t="s">
        <v>170</v>
      </c>
      <c r="F41" s="39"/>
      <c r="G41" s="12" t="s">
        <v>144</v>
      </c>
      <c r="H41" s="12">
        <f t="shared" si="6"/>
        <v>430.77</v>
      </c>
      <c r="I41" s="12">
        <f t="shared" si="7"/>
        <v>0</v>
      </c>
      <c r="J41" s="44"/>
      <c r="K41" s="44"/>
      <c r="L41" s="44"/>
      <c r="M41" s="44"/>
      <c r="N41" s="12">
        <f t="shared" si="8"/>
        <v>430.77</v>
      </c>
      <c r="O41" s="44"/>
      <c r="P41" s="44"/>
      <c r="Q41" s="44"/>
      <c r="R41" s="44"/>
      <c r="S41" s="44">
        <v>430.77</v>
      </c>
      <c r="T41" s="12" t="s">
        <v>30</v>
      </c>
      <c r="U41" s="44" t="s">
        <v>38</v>
      </c>
      <c r="V41" s="37" t="s">
        <v>171</v>
      </c>
      <c r="W41" s="53"/>
    </row>
    <row r="42" spans="1:23" s="1" customFormat="1" ht="93" customHeight="1">
      <c r="A42" s="13">
        <v>33</v>
      </c>
      <c r="B42" s="22" t="s">
        <v>172</v>
      </c>
      <c r="C42" s="12" t="s">
        <v>164</v>
      </c>
      <c r="D42" s="12" t="s">
        <v>165</v>
      </c>
      <c r="E42" s="37" t="s">
        <v>173</v>
      </c>
      <c r="F42" s="39"/>
      <c r="G42" s="12" t="s">
        <v>167</v>
      </c>
      <c r="H42" s="12">
        <f t="shared" si="6"/>
        <v>342.57</v>
      </c>
      <c r="I42" s="12">
        <f t="shared" si="7"/>
        <v>0</v>
      </c>
      <c r="J42" s="44"/>
      <c r="K42" s="44"/>
      <c r="L42" s="44"/>
      <c r="M42" s="44"/>
      <c r="N42" s="12">
        <f t="shared" si="8"/>
        <v>342.57</v>
      </c>
      <c r="O42" s="44"/>
      <c r="P42" s="44"/>
      <c r="Q42" s="44"/>
      <c r="R42" s="44"/>
      <c r="S42" s="44">
        <v>342.57</v>
      </c>
      <c r="T42" s="12" t="s">
        <v>30</v>
      </c>
      <c r="U42" s="44" t="s">
        <v>38</v>
      </c>
      <c r="V42" s="37" t="s">
        <v>174</v>
      </c>
      <c r="W42" s="53"/>
    </row>
    <row r="43" spans="1:23" s="1" customFormat="1" ht="60" customHeight="1">
      <c r="A43" s="13">
        <v>34</v>
      </c>
      <c r="B43" s="12" t="s">
        <v>175</v>
      </c>
      <c r="C43" s="12" t="s">
        <v>123</v>
      </c>
      <c r="D43" s="12" t="s">
        <v>124</v>
      </c>
      <c r="E43" s="37" t="s">
        <v>176</v>
      </c>
      <c r="F43" s="39"/>
      <c r="G43" s="12" t="s">
        <v>177</v>
      </c>
      <c r="H43" s="12">
        <f aca="true" t="shared" si="9" ref="H43:H60">I43+N43</f>
        <v>70.92</v>
      </c>
      <c r="I43" s="12">
        <f aca="true" t="shared" si="10" ref="I43:I60">J43+K43+L43+M43</f>
        <v>0</v>
      </c>
      <c r="J43" s="44"/>
      <c r="K43" s="44"/>
      <c r="L43" s="44"/>
      <c r="M43" s="44"/>
      <c r="N43" s="12">
        <f aca="true" t="shared" si="11" ref="N43:N60">O43+P43+Q43+S43</f>
        <v>70.92</v>
      </c>
      <c r="O43" s="44"/>
      <c r="P43" s="44"/>
      <c r="Q43" s="44"/>
      <c r="R43" s="44"/>
      <c r="S43" s="44">
        <v>70.92</v>
      </c>
      <c r="T43" s="12" t="s">
        <v>30</v>
      </c>
      <c r="U43" s="44" t="s">
        <v>38</v>
      </c>
      <c r="V43" s="37" t="s">
        <v>178</v>
      </c>
      <c r="W43" s="53"/>
    </row>
    <row r="44" spans="1:23" s="1" customFormat="1" ht="60" customHeight="1">
      <c r="A44" s="13">
        <v>35</v>
      </c>
      <c r="B44" s="12" t="s">
        <v>179</v>
      </c>
      <c r="C44" s="12" t="s">
        <v>180</v>
      </c>
      <c r="D44" s="12" t="s">
        <v>181</v>
      </c>
      <c r="E44" s="37" t="s">
        <v>182</v>
      </c>
      <c r="F44" s="12"/>
      <c r="G44" s="12" t="s">
        <v>183</v>
      </c>
      <c r="H44" s="12">
        <f t="shared" si="9"/>
        <v>130</v>
      </c>
      <c r="I44" s="12">
        <f t="shared" si="10"/>
        <v>130</v>
      </c>
      <c r="J44" s="44"/>
      <c r="K44" s="44"/>
      <c r="L44" s="44">
        <v>130</v>
      </c>
      <c r="M44" s="44"/>
      <c r="N44" s="12">
        <f t="shared" si="11"/>
        <v>0</v>
      </c>
      <c r="O44" s="44"/>
      <c r="P44" s="44"/>
      <c r="Q44" s="44"/>
      <c r="R44" s="44"/>
      <c r="S44" s="44"/>
      <c r="T44" s="12" t="s">
        <v>30</v>
      </c>
      <c r="U44" s="44" t="s">
        <v>31</v>
      </c>
      <c r="V44" s="37" t="s">
        <v>184</v>
      </c>
      <c r="W44" s="53"/>
    </row>
    <row r="45" spans="1:23" s="2" customFormat="1" ht="60" customHeight="1">
      <c r="A45" s="13">
        <v>36</v>
      </c>
      <c r="B45" s="12" t="s">
        <v>185</v>
      </c>
      <c r="C45" s="12" t="s">
        <v>89</v>
      </c>
      <c r="D45" s="12" t="s">
        <v>60</v>
      </c>
      <c r="E45" s="37" t="s">
        <v>186</v>
      </c>
      <c r="F45" s="12"/>
      <c r="G45" s="12" t="s">
        <v>187</v>
      </c>
      <c r="H45" s="12">
        <f t="shared" si="9"/>
        <v>206</v>
      </c>
      <c r="I45" s="12">
        <f t="shared" si="10"/>
        <v>206</v>
      </c>
      <c r="J45" s="44"/>
      <c r="K45" s="44">
        <v>26</v>
      </c>
      <c r="L45" s="44">
        <v>180</v>
      </c>
      <c r="M45" s="44"/>
      <c r="N45" s="12">
        <f t="shared" si="11"/>
        <v>0</v>
      </c>
      <c r="O45" s="44"/>
      <c r="P45" s="44"/>
      <c r="Q45" s="44"/>
      <c r="R45" s="44"/>
      <c r="S45" s="44"/>
      <c r="T45" s="12" t="s">
        <v>102</v>
      </c>
      <c r="U45" s="12" t="s">
        <v>31</v>
      </c>
      <c r="V45" s="37" t="s">
        <v>188</v>
      </c>
      <c r="W45" s="53"/>
    </row>
    <row r="46" spans="1:23" s="1" customFormat="1" ht="72" customHeight="1">
      <c r="A46" s="13">
        <v>37</v>
      </c>
      <c r="B46" s="12" t="s">
        <v>189</v>
      </c>
      <c r="C46" s="12" t="s">
        <v>190</v>
      </c>
      <c r="D46" s="12" t="s">
        <v>191</v>
      </c>
      <c r="E46" s="37" t="s">
        <v>192</v>
      </c>
      <c r="F46" s="12"/>
      <c r="G46" s="12" t="s">
        <v>193</v>
      </c>
      <c r="H46" s="12">
        <f t="shared" si="9"/>
        <v>80</v>
      </c>
      <c r="I46" s="12">
        <f t="shared" si="10"/>
        <v>80</v>
      </c>
      <c r="J46" s="44"/>
      <c r="K46" s="44"/>
      <c r="L46" s="44">
        <v>80</v>
      </c>
      <c r="M46" s="44"/>
      <c r="N46" s="12">
        <f t="shared" si="11"/>
        <v>0</v>
      </c>
      <c r="O46" s="44"/>
      <c r="P46" s="44"/>
      <c r="Q46" s="44"/>
      <c r="R46" s="44"/>
      <c r="S46" s="44"/>
      <c r="T46" s="12" t="s">
        <v>30</v>
      </c>
      <c r="U46" s="12" t="s">
        <v>31</v>
      </c>
      <c r="V46" s="37" t="s">
        <v>194</v>
      </c>
      <c r="W46" s="53"/>
    </row>
    <row r="47" spans="1:23" s="2" customFormat="1" ht="79.5" customHeight="1">
      <c r="A47" s="13">
        <v>38</v>
      </c>
      <c r="B47" s="22" t="s">
        <v>195</v>
      </c>
      <c r="C47" s="22" t="s">
        <v>196</v>
      </c>
      <c r="D47" s="23" t="s">
        <v>197</v>
      </c>
      <c r="E47" s="37" t="s">
        <v>198</v>
      </c>
      <c r="F47" s="12"/>
      <c r="G47" s="12" t="s">
        <v>199</v>
      </c>
      <c r="H47" s="12">
        <f t="shared" si="9"/>
        <v>1095</v>
      </c>
      <c r="I47" s="12">
        <f t="shared" si="10"/>
        <v>526.0699999999999</v>
      </c>
      <c r="J47" s="44">
        <v>144</v>
      </c>
      <c r="K47" s="44"/>
      <c r="L47" s="44"/>
      <c r="M47" s="44">
        <v>382.07</v>
      </c>
      <c r="N47" s="12">
        <f t="shared" si="11"/>
        <v>568.9300000000001</v>
      </c>
      <c r="O47" s="44"/>
      <c r="P47" s="44">
        <v>335</v>
      </c>
      <c r="Q47" s="44"/>
      <c r="R47" s="44"/>
      <c r="S47" s="44">
        <v>233.93</v>
      </c>
      <c r="T47" s="12" t="s">
        <v>30</v>
      </c>
      <c r="U47" s="44" t="s">
        <v>31</v>
      </c>
      <c r="V47" s="37" t="s">
        <v>200</v>
      </c>
      <c r="W47" s="53"/>
    </row>
    <row r="48" spans="1:23" s="2" customFormat="1" ht="79.5" customHeight="1">
      <c r="A48" s="13">
        <v>39</v>
      </c>
      <c r="B48" s="12" t="s">
        <v>201</v>
      </c>
      <c r="C48" s="12" t="s">
        <v>202</v>
      </c>
      <c r="D48" s="12" t="s">
        <v>197</v>
      </c>
      <c r="E48" s="12" t="s">
        <v>203</v>
      </c>
      <c r="F48" s="12" t="s">
        <v>204</v>
      </c>
      <c r="G48" s="12" t="s">
        <v>205</v>
      </c>
      <c r="H48" s="12">
        <f t="shared" si="9"/>
        <v>126</v>
      </c>
      <c r="I48" s="12">
        <f t="shared" si="10"/>
        <v>126</v>
      </c>
      <c r="J48" s="44">
        <v>126</v>
      </c>
      <c r="K48" s="44"/>
      <c r="L48" s="44"/>
      <c r="M48" s="44"/>
      <c r="N48" s="12">
        <f t="shared" si="11"/>
        <v>0</v>
      </c>
      <c r="O48" s="44"/>
      <c r="P48" s="44"/>
      <c r="Q48" s="44"/>
      <c r="R48" s="44"/>
      <c r="S48" s="44"/>
      <c r="T48" s="12" t="s">
        <v>30</v>
      </c>
      <c r="U48" s="44" t="s">
        <v>31</v>
      </c>
      <c r="V48" s="37" t="s">
        <v>206</v>
      </c>
      <c r="W48" s="53"/>
    </row>
    <row r="49" spans="1:23" s="2" customFormat="1" ht="60" customHeight="1">
      <c r="A49" s="13">
        <v>40</v>
      </c>
      <c r="B49" s="12" t="s">
        <v>207</v>
      </c>
      <c r="C49" s="24" t="s">
        <v>208</v>
      </c>
      <c r="D49" s="12" t="s">
        <v>209</v>
      </c>
      <c r="E49" s="37" t="s">
        <v>210</v>
      </c>
      <c r="F49" s="39"/>
      <c r="G49" s="12" t="s">
        <v>211</v>
      </c>
      <c r="H49" s="12">
        <f t="shared" si="9"/>
        <v>1921.0700000000002</v>
      </c>
      <c r="I49" s="12">
        <f t="shared" si="10"/>
        <v>1435.0700000000002</v>
      </c>
      <c r="J49" s="44">
        <v>451</v>
      </c>
      <c r="K49" s="44"/>
      <c r="L49" s="44">
        <v>90.73</v>
      </c>
      <c r="M49" s="44">
        <v>893.34</v>
      </c>
      <c r="N49" s="12">
        <f t="shared" si="11"/>
        <v>486</v>
      </c>
      <c r="O49" s="44">
        <v>437</v>
      </c>
      <c r="P49" s="44"/>
      <c r="Q49" s="44"/>
      <c r="R49" s="44"/>
      <c r="S49" s="44">
        <v>49</v>
      </c>
      <c r="T49" s="44">
        <v>2023</v>
      </c>
      <c r="U49" s="44" t="s">
        <v>31</v>
      </c>
      <c r="V49" s="37" t="s">
        <v>212</v>
      </c>
      <c r="W49" s="53"/>
    </row>
    <row r="50" spans="1:23" s="1" customFormat="1" ht="60" customHeight="1">
      <c r="A50" s="13">
        <v>41</v>
      </c>
      <c r="B50" s="12" t="s">
        <v>213</v>
      </c>
      <c r="C50" s="24" t="s">
        <v>208</v>
      </c>
      <c r="D50" s="12" t="s">
        <v>209</v>
      </c>
      <c r="E50" s="37" t="s">
        <v>214</v>
      </c>
      <c r="F50" s="39"/>
      <c r="G50" s="12" t="s">
        <v>215</v>
      </c>
      <c r="H50" s="12">
        <f t="shared" si="9"/>
        <v>944.484</v>
      </c>
      <c r="I50" s="12">
        <f t="shared" si="10"/>
        <v>766.0596</v>
      </c>
      <c r="J50" s="44">
        <v>175.5696</v>
      </c>
      <c r="K50" s="44"/>
      <c r="L50" s="44"/>
      <c r="M50" s="44">
        <v>590.49</v>
      </c>
      <c r="N50" s="12">
        <f t="shared" si="11"/>
        <v>178.4244</v>
      </c>
      <c r="O50" s="44"/>
      <c r="P50" s="44"/>
      <c r="Q50" s="44"/>
      <c r="R50" s="44"/>
      <c r="S50" s="44">
        <v>178.4244</v>
      </c>
      <c r="T50" s="44">
        <v>2023</v>
      </c>
      <c r="U50" s="44" t="s">
        <v>31</v>
      </c>
      <c r="V50" s="37" t="s">
        <v>216</v>
      </c>
      <c r="W50" s="53"/>
    </row>
    <row r="51" spans="1:23" s="1" customFormat="1" ht="91.5" customHeight="1">
      <c r="A51" s="13">
        <v>42</v>
      </c>
      <c r="B51" s="12" t="s">
        <v>217</v>
      </c>
      <c r="C51" s="24" t="s">
        <v>208</v>
      </c>
      <c r="D51" s="12" t="s">
        <v>209</v>
      </c>
      <c r="E51" s="37" t="s">
        <v>218</v>
      </c>
      <c r="G51" s="37" t="s">
        <v>218</v>
      </c>
      <c r="H51" s="12">
        <f t="shared" si="9"/>
        <v>316.8</v>
      </c>
      <c r="I51" s="12">
        <f t="shared" si="10"/>
        <v>0</v>
      </c>
      <c r="J51" s="44"/>
      <c r="K51" s="44"/>
      <c r="L51" s="44"/>
      <c r="M51" s="44"/>
      <c r="N51" s="12">
        <f t="shared" si="11"/>
        <v>316.8</v>
      </c>
      <c r="O51" s="44"/>
      <c r="P51" s="44"/>
      <c r="Q51" s="44"/>
      <c r="R51" s="44"/>
      <c r="S51" s="44">
        <v>316.8</v>
      </c>
      <c r="T51" s="44" t="s">
        <v>30</v>
      </c>
      <c r="U51" s="44" t="s">
        <v>38</v>
      </c>
      <c r="V51" s="37" t="s">
        <v>219</v>
      </c>
      <c r="W51" s="53"/>
    </row>
    <row r="52" spans="1:23" s="1" customFormat="1" ht="87" customHeight="1">
      <c r="A52" s="13">
        <v>43</v>
      </c>
      <c r="B52" s="12" t="s">
        <v>220</v>
      </c>
      <c r="C52" s="24" t="s">
        <v>208</v>
      </c>
      <c r="D52" s="12" t="s">
        <v>209</v>
      </c>
      <c r="E52" s="37" t="s">
        <v>221</v>
      </c>
      <c r="F52" s="39"/>
      <c r="G52" s="12" t="s">
        <v>222</v>
      </c>
      <c r="H52" s="12">
        <f t="shared" si="9"/>
        <v>208.7</v>
      </c>
      <c r="I52" s="12">
        <f t="shared" si="10"/>
        <v>0</v>
      </c>
      <c r="J52" s="44"/>
      <c r="K52" s="44"/>
      <c r="L52" s="44"/>
      <c r="M52" s="44"/>
      <c r="N52" s="12">
        <f t="shared" si="11"/>
        <v>208.7</v>
      </c>
      <c r="O52" s="44"/>
      <c r="P52" s="44"/>
      <c r="Q52" s="44"/>
      <c r="R52" s="44"/>
      <c r="S52" s="44">
        <v>208.7</v>
      </c>
      <c r="T52" s="44" t="s">
        <v>30</v>
      </c>
      <c r="U52" s="44" t="s">
        <v>38</v>
      </c>
      <c r="V52" s="37" t="s">
        <v>223</v>
      </c>
      <c r="W52" s="53"/>
    </row>
    <row r="53" spans="1:23" s="1" customFormat="1" ht="66" customHeight="1">
      <c r="A53" s="13">
        <v>44</v>
      </c>
      <c r="B53" s="12" t="s">
        <v>224</v>
      </c>
      <c r="C53" s="24" t="s">
        <v>208</v>
      </c>
      <c r="D53" s="12" t="s">
        <v>209</v>
      </c>
      <c r="E53" s="37" t="s">
        <v>225</v>
      </c>
      <c r="F53" s="12"/>
      <c r="G53" s="12" t="s">
        <v>226</v>
      </c>
      <c r="H53" s="12">
        <f t="shared" si="9"/>
        <v>32.03</v>
      </c>
      <c r="I53" s="12">
        <f t="shared" si="10"/>
        <v>32.03</v>
      </c>
      <c r="J53" s="44">
        <v>32.03</v>
      </c>
      <c r="K53" s="44"/>
      <c r="L53" s="44"/>
      <c r="M53" s="44"/>
      <c r="N53" s="12">
        <f t="shared" si="11"/>
        <v>0</v>
      </c>
      <c r="O53" s="44"/>
      <c r="P53" s="44"/>
      <c r="Q53" s="44"/>
      <c r="R53" s="44"/>
      <c r="S53" s="44"/>
      <c r="T53" s="44" t="s">
        <v>30</v>
      </c>
      <c r="U53" s="44" t="s">
        <v>38</v>
      </c>
      <c r="V53" s="37" t="s">
        <v>227</v>
      </c>
      <c r="W53" s="53"/>
    </row>
    <row r="54" spans="1:23" s="1" customFormat="1" ht="111.75" customHeight="1">
      <c r="A54" s="13">
        <v>45</v>
      </c>
      <c r="B54" s="12" t="s">
        <v>228</v>
      </c>
      <c r="C54" s="24" t="s">
        <v>208</v>
      </c>
      <c r="D54" s="12" t="s">
        <v>209</v>
      </c>
      <c r="E54" s="37" t="s">
        <v>229</v>
      </c>
      <c r="F54" s="12"/>
      <c r="G54" s="12" t="s">
        <v>230</v>
      </c>
      <c r="H54" s="12">
        <f t="shared" si="9"/>
        <v>29.16</v>
      </c>
      <c r="I54" s="12">
        <f t="shared" si="10"/>
        <v>0</v>
      </c>
      <c r="J54" s="44"/>
      <c r="K54" s="44"/>
      <c r="L54" s="44"/>
      <c r="M54" s="44"/>
      <c r="N54" s="12">
        <f t="shared" si="11"/>
        <v>29.16</v>
      </c>
      <c r="O54" s="44"/>
      <c r="P54" s="44"/>
      <c r="Q54" s="44"/>
      <c r="R54" s="44"/>
      <c r="S54" s="44">
        <v>29.16</v>
      </c>
      <c r="T54" s="44" t="s">
        <v>30</v>
      </c>
      <c r="U54" s="44" t="s">
        <v>38</v>
      </c>
      <c r="V54" s="37" t="s">
        <v>231</v>
      </c>
      <c r="W54" s="53"/>
    </row>
    <row r="55" spans="1:23" s="1" customFormat="1" ht="60" customHeight="1">
      <c r="A55" s="13">
        <v>46</v>
      </c>
      <c r="B55" s="12" t="s">
        <v>232</v>
      </c>
      <c r="C55" s="24" t="s">
        <v>208</v>
      </c>
      <c r="D55" s="12" t="s">
        <v>209</v>
      </c>
      <c r="E55" s="37" t="s">
        <v>233</v>
      </c>
      <c r="F55" s="12"/>
      <c r="G55" s="12" t="s">
        <v>234</v>
      </c>
      <c r="H55" s="12">
        <f t="shared" si="9"/>
        <v>29.5</v>
      </c>
      <c r="I55" s="12">
        <f t="shared" si="10"/>
        <v>0</v>
      </c>
      <c r="J55" s="44"/>
      <c r="K55" s="44"/>
      <c r="L55" s="44"/>
      <c r="M55" s="44"/>
      <c r="N55" s="12">
        <f t="shared" si="11"/>
        <v>29.5</v>
      </c>
      <c r="O55" s="44"/>
      <c r="P55" s="44"/>
      <c r="Q55" s="44"/>
      <c r="R55" s="44"/>
      <c r="S55" s="44">
        <v>29.5</v>
      </c>
      <c r="T55" s="44" t="s">
        <v>235</v>
      </c>
      <c r="U55" s="44" t="s">
        <v>38</v>
      </c>
      <c r="V55" s="37" t="s">
        <v>233</v>
      </c>
      <c r="W55" s="53"/>
    </row>
    <row r="56" spans="1:23" s="2" customFormat="1" ht="60" customHeight="1">
      <c r="A56" s="13">
        <v>47</v>
      </c>
      <c r="B56" s="24" t="s">
        <v>236</v>
      </c>
      <c r="C56" s="24" t="s">
        <v>208</v>
      </c>
      <c r="D56" s="25" t="s">
        <v>209</v>
      </c>
      <c r="E56" s="37" t="s">
        <v>237</v>
      </c>
      <c r="F56" s="25"/>
      <c r="G56" s="12" t="s">
        <v>238</v>
      </c>
      <c r="H56" s="12">
        <f t="shared" si="9"/>
        <v>521.1</v>
      </c>
      <c r="I56" s="12">
        <f t="shared" si="10"/>
        <v>521.1</v>
      </c>
      <c r="J56" s="44"/>
      <c r="K56" s="44"/>
      <c r="L56" s="44"/>
      <c r="M56" s="44">
        <v>521.1</v>
      </c>
      <c r="N56" s="12">
        <f t="shared" si="11"/>
        <v>0</v>
      </c>
      <c r="O56" s="44"/>
      <c r="P56" s="44"/>
      <c r="Q56" s="44"/>
      <c r="R56" s="44"/>
      <c r="S56" s="44"/>
      <c r="T56" s="49" t="s">
        <v>30</v>
      </c>
      <c r="U56" s="56" t="s">
        <v>38</v>
      </c>
      <c r="V56" s="37" t="s">
        <v>239</v>
      </c>
      <c r="W56" s="53"/>
    </row>
    <row r="57" spans="1:23" s="1" customFormat="1" ht="60" customHeight="1">
      <c r="A57" s="13">
        <v>48</v>
      </c>
      <c r="B57" s="12" t="s">
        <v>240</v>
      </c>
      <c r="C57" s="12" t="s">
        <v>241</v>
      </c>
      <c r="D57" s="12" t="s">
        <v>242</v>
      </c>
      <c r="E57" s="37" t="s">
        <v>243</v>
      </c>
      <c r="F57" s="39"/>
      <c r="G57" s="12" t="s">
        <v>244</v>
      </c>
      <c r="H57" s="12">
        <f t="shared" si="9"/>
        <v>22.3744</v>
      </c>
      <c r="I57" s="12">
        <f t="shared" si="10"/>
        <v>22.3744</v>
      </c>
      <c r="J57" s="44">
        <v>22.3744</v>
      </c>
      <c r="K57" s="44"/>
      <c r="L57" s="44"/>
      <c r="M57" s="44"/>
      <c r="N57" s="12">
        <f t="shared" si="11"/>
        <v>0</v>
      </c>
      <c r="O57" s="44"/>
      <c r="P57" s="44"/>
      <c r="Q57" s="44"/>
      <c r="R57" s="44"/>
      <c r="S57" s="44"/>
      <c r="T57" s="44" t="s">
        <v>30</v>
      </c>
      <c r="U57" s="44" t="s">
        <v>38</v>
      </c>
      <c r="V57" s="37" t="s">
        <v>245</v>
      </c>
      <c r="W57" s="53"/>
    </row>
    <row r="58" spans="1:23" s="1" customFormat="1" ht="60" customHeight="1">
      <c r="A58" s="13">
        <v>49</v>
      </c>
      <c r="B58" s="12" t="s">
        <v>246</v>
      </c>
      <c r="C58" s="12" t="s">
        <v>159</v>
      </c>
      <c r="D58" s="12" t="s">
        <v>160</v>
      </c>
      <c r="E58" s="37" t="s">
        <v>247</v>
      </c>
      <c r="F58" s="12"/>
      <c r="G58" s="12" t="s">
        <v>248</v>
      </c>
      <c r="H58" s="12">
        <f t="shared" si="9"/>
        <v>80</v>
      </c>
      <c r="I58" s="12">
        <f t="shared" si="10"/>
        <v>80</v>
      </c>
      <c r="J58" s="44"/>
      <c r="K58" s="44"/>
      <c r="L58" s="44"/>
      <c r="M58" s="44">
        <v>80</v>
      </c>
      <c r="N58" s="12">
        <f t="shared" si="11"/>
        <v>0</v>
      </c>
      <c r="O58" s="44"/>
      <c r="P58" s="44"/>
      <c r="Q58" s="44"/>
      <c r="R58" s="44"/>
      <c r="S58" s="44"/>
      <c r="T58" s="44" t="s">
        <v>102</v>
      </c>
      <c r="U58" s="44" t="s">
        <v>31</v>
      </c>
      <c r="V58" s="37" t="s">
        <v>249</v>
      </c>
      <c r="W58" s="53"/>
    </row>
    <row r="59" spans="1:23" s="1" customFormat="1" ht="60" customHeight="1">
      <c r="A59" s="13">
        <v>50</v>
      </c>
      <c r="B59" s="12" t="s">
        <v>250</v>
      </c>
      <c r="C59" s="12" t="s">
        <v>251</v>
      </c>
      <c r="D59" s="12"/>
      <c r="E59" s="37" t="s">
        <v>252</v>
      </c>
      <c r="F59" s="12"/>
      <c r="G59" s="12" t="s">
        <v>253</v>
      </c>
      <c r="H59" s="12">
        <f t="shared" si="9"/>
        <v>554.3056</v>
      </c>
      <c r="I59" s="12">
        <f t="shared" si="10"/>
        <v>0</v>
      </c>
      <c r="J59" s="44"/>
      <c r="K59" s="44"/>
      <c r="L59" s="44"/>
      <c r="M59" s="44"/>
      <c r="N59" s="12">
        <f t="shared" si="11"/>
        <v>554.3056</v>
      </c>
      <c r="O59" s="44"/>
      <c r="P59" s="44"/>
      <c r="Q59" s="44"/>
      <c r="R59" s="44"/>
      <c r="S59" s="44">
        <v>554.3056</v>
      </c>
      <c r="T59" s="44" t="s">
        <v>102</v>
      </c>
      <c r="U59" s="44" t="s">
        <v>31</v>
      </c>
      <c r="V59" s="37" t="s">
        <v>254</v>
      </c>
      <c r="W59" s="53"/>
    </row>
    <row r="60" spans="1:23" s="1" customFormat="1" ht="177" customHeight="1">
      <c r="A60" s="13">
        <v>51</v>
      </c>
      <c r="B60" s="26" t="s">
        <v>255</v>
      </c>
      <c r="C60" s="27" t="s">
        <v>256</v>
      </c>
      <c r="D60" s="28" t="s">
        <v>257</v>
      </c>
      <c r="E60" s="27" t="s">
        <v>258</v>
      </c>
      <c r="F60" s="41" t="s">
        <v>259</v>
      </c>
      <c r="G60" s="27" t="s">
        <v>260</v>
      </c>
      <c r="H60" s="12">
        <f t="shared" si="9"/>
        <v>135</v>
      </c>
      <c r="I60" s="12">
        <f t="shared" si="10"/>
        <v>0</v>
      </c>
      <c r="J60" s="12"/>
      <c r="K60" s="12"/>
      <c r="L60" s="12"/>
      <c r="M60" s="12"/>
      <c r="N60" s="12">
        <f t="shared" si="11"/>
        <v>135</v>
      </c>
      <c r="O60" s="12"/>
      <c r="P60" s="12"/>
      <c r="Q60" s="12"/>
      <c r="R60" s="50"/>
      <c r="S60" s="51">
        <v>135</v>
      </c>
      <c r="T60" s="27" t="s">
        <v>261</v>
      </c>
      <c r="U60" s="12" t="s">
        <v>120</v>
      </c>
      <c r="V60" s="27" t="s">
        <v>262</v>
      </c>
      <c r="W60" s="53"/>
    </row>
    <row r="61" spans="1:23" s="1" customFormat="1" ht="60" customHeight="1">
      <c r="A61" s="13"/>
      <c r="B61" s="14" t="s">
        <v>263</v>
      </c>
      <c r="C61" s="12"/>
      <c r="D61" s="12"/>
      <c r="E61" s="37"/>
      <c r="F61" s="12"/>
      <c r="G61" s="12"/>
      <c r="H61" s="12">
        <f aca="true" t="shared" si="12" ref="H61:H66">I61+N61</f>
        <v>3260.95</v>
      </c>
      <c r="I61" s="12">
        <f aca="true" t="shared" si="13" ref="I61:I68">J61+K61+L61+M61</f>
        <v>2727.95</v>
      </c>
      <c r="J61" s="12">
        <f>SUM(J62:J68)</f>
        <v>1421.95</v>
      </c>
      <c r="K61" s="12">
        <f>SUM(K62:K68)</f>
        <v>1101</v>
      </c>
      <c r="L61" s="12">
        <f>SUM(L62:L68)</f>
        <v>0</v>
      </c>
      <c r="M61" s="12">
        <f>SUM(M62:M68)</f>
        <v>205</v>
      </c>
      <c r="N61" s="12">
        <f aca="true" t="shared" si="14" ref="N61:N66">O61+P61+Q61+S61</f>
        <v>533</v>
      </c>
      <c r="O61" s="12">
        <f>SUM(O62:O68)</f>
        <v>0</v>
      </c>
      <c r="P61" s="12">
        <f>SUM(P62:P68)</f>
        <v>0</v>
      </c>
      <c r="Q61" s="12">
        <f>SUM(Q62:Q68)</f>
        <v>0</v>
      </c>
      <c r="R61" s="12">
        <f>SUM(R62:R68)</f>
        <v>0</v>
      </c>
      <c r="S61" s="12">
        <f>SUM(S62:S68)</f>
        <v>533</v>
      </c>
      <c r="T61" s="44"/>
      <c r="U61" s="44"/>
      <c r="V61" s="37"/>
      <c r="W61" s="53"/>
    </row>
    <row r="62" spans="1:23" s="1" customFormat="1" ht="61.5" customHeight="1">
      <c r="A62" s="13">
        <v>52</v>
      </c>
      <c r="B62" s="12" t="s">
        <v>264</v>
      </c>
      <c r="C62" s="12" t="s">
        <v>265</v>
      </c>
      <c r="D62" s="12" t="s">
        <v>266</v>
      </c>
      <c r="E62" s="37" t="s">
        <v>267</v>
      </c>
      <c r="F62" s="12" t="s">
        <v>268</v>
      </c>
      <c r="G62" s="12" t="s">
        <v>269</v>
      </c>
      <c r="H62" s="12">
        <f t="shared" si="12"/>
        <v>23</v>
      </c>
      <c r="I62" s="12">
        <f t="shared" si="13"/>
        <v>0</v>
      </c>
      <c r="J62" s="12"/>
      <c r="K62" s="45"/>
      <c r="L62" s="45"/>
      <c r="M62" s="45"/>
      <c r="N62" s="12">
        <f t="shared" si="14"/>
        <v>23</v>
      </c>
      <c r="O62" s="12"/>
      <c r="P62" s="12"/>
      <c r="Q62" s="12"/>
      <c r="R62" s="12"/>
      <c r="S62" s="12">
        <v>23</v>
      </c>
      <c r="T62" s="44" t="s">
        <v>270</v>
      </c>
      <c r="U62" s="44" t="s">
        <v>120</v>
      </c>
      <c r="V62" s="37" t="s">
        <v>271</v>
      </c>
      <c r="W62" s="53"/>
    </row>
    <row r="63" spans="1:23" s="1" customFormat="1" ht="69.75" customHeight="1">
      <c r="A63" s="13">
        <v>53</v>
      </c>
      <c r="B63" s="12" t="s">
        <v>272</v>
      </c>
      <c r="C63" s="12" t="s">
        <v>265</v>
      </c>
      <c r="D63" s="12" t="s">
        <v>266</v>
      </c>
      <c r="E63" s="37" t="s">
        <v>267</v>
      </c>
      <c r="F63" s="12"/>
      <c r="G63" s="12" t="s">
        <v>273</v>
      </c>
      <c r="H63" s="12">
        <f t="shared" si="12"/>
        <v>510</v>
      </c>
      <c r="I63" s="12">
        <f t="shared" si="13"/>
        <v>0</v>
      </c>
      <c r="J63" s="12"/>
      <c r="K63" s="12"/>
      <c r="L63" s="12"/>
      <c r="M63" s="12"/>
      <c r="N63" s="12">
        <f t="shared" si="14"/>
        <v>510</v>
      </c>
      <c r="O63" s="12"/>
      <c r="P63" s="12"/>
      <c r="Q63" s="12"/>
      <c r="R63" s="12"/>
      <c r="S63" s="12">
        <v>510</v>
      </c>
      <c r="T63" s="12" t="s">
        <v>274</v>
      </c>
      <c r="U63" s="12" t="s">
        <v>38</v>
      </c>
      <c r="V63" s="37" t="s">
        <v>271</v>
      </c>
      <c r="W63" s="53"/>
    </row>
    <row r="64" spans="1:23" s="1" customFormat="1" ht="60" customHeight="1">
      <c r="A64" s="13">
        <v>54</v>
      </c>
      <c r="B64" s="12" t="s">
        <v>275</v>
      </c>
      <c r="C64" s="12" t="s">
        <v>276</v>
      </c>
      <c r="D64" s="12" t="s">
        <v>277</v>
      </c>
      <c r="E64" s="37" t="s">
        <v>278</v>
      </c>
      <c r="F64" s="13" t="s">
        <v>279</v>
      </c>
      <c r="G64" s="12" t="s">
        <v>29</v>
      </c>
      <c r="H64" s="12">
        <f t="shared" si="12"/>
        <v>375</v>
      </c>
      <c r="I64" s="12">
        <f t="shared" si="13"/>
        <v>375</v>
      </c>
      <c r="J64" s="44">
        <v>375</v>
      </c>
      <c r="K64" s="44"/>
      <c r="L64" s="44"/>
      <c r="M64" s="44"/>
      <c r="N64" s="12">
        <f t="shared" si="14"/>
        <v>0</v>
      </c>
      <c r="O64" s="44"/>
      <c r="P64" s="44"/>
      <c r="Q64" s="44"/>
      <c r="R64" s="44"/>
      <c r="S64" s="44"/>
      <c r="T64" s="44" t="s">
        <v>280</v>
      </c>
      <c r="U64" s="44" t="s">
        <v>31</v>
      </c>
      <c r="V64" s="37" t="s">
        <v>281</v>
      </c>
      <c r="W64" s="53"/>
    </row>
    <row r="65" spans="1:23" s="1" customFormat="1" ht="198" customHeight="1">
      <c r="A65" s="13">
        <v>55</v>
      </c>
      <c r="B65" s="57" t="s">
        <v>282</v>
      </c>
      <c r="C65" s="12" t="s">
        <v>283</v>
      </c>
      <c r="D65" s="12" t="s">
        <v>284</v>
      </c>
      <c r="E65" s="37" t="s">
        <v>285</v>
      </c>
      <c r="F65" s="12"/>
      <c r="G65" s="12" t="s">
        <v>286</v>
      </c>
      <c r="H65" s="12">
        <f t="shared" si="12"/>
        <v>950</v>
      </c>
      <c r="I65" s="12">
        <f t="shared" si="13"/>
        <v>950</v>
      </c>
      <c r="J65" s="44">
        <v>950</v>
      </c>
      <c r="K65" s="44"/>
      <c r="L65" s="44"/>
      <c r="M65" s="44"/>
      <c r="N65" s="12">
        <f t="shared" si="14"/>
        <v>0</v>
      </c>
      <c r="O65" s="44"/>
      <c r="P65" s="44"/>
      <c r="Q65" s="44"/>
      <c r="R65" s="44"/>
      <c r="S65" s="44"/>
      <c r="T65" s="44" t="s">
        <v>287</v>
      </c>
      <c r="U65" s="44" t="s">
        <v>31</v>
      </c>
      <c r="V65" s="37" t="s">
        <v>288</v>
      </c>
      <c r="W65" s="53"/>
    </row>
    <row r="66" spans="1:23" ht="91.5" customHeight="1">
      <c r="A66" s="13">
        <v>56</v>
      </c>
      <c r="B66" s="57" t="s">
        <v>289</v>
      </c>
      <c r="C66" s="58" t="s">
        <v>290</v>
      </c>
      <c r="D66" s="12" t="s">
        <v>291</v>
      </c>
      <c r="E66" s="59" t="s">
        <v>292</v>
      </c>
      <c r="F66" s="58"/>
      <c r="G66" s="58" t="s">
        <v>293</v>
      </c>
      <c r="H66" s="12">
        <f t="shared" si="12"/>
        <v>1000</v>
      </c>
      <c r="I66" s="12">
        <f t="shared" si="13"/>
        <v>1000</v>
      </c>
      <c r="J66" s="60"/>
      <c r="K66" s="60">
        <v>1000</v>
      </c>
      <c r="L66" s="61"/>
      <c r="M66" s="61"/>
      <c r="N66" s="12">
        <f t="shared" si="14"/>
        <v>0</v>
      </c>
      <c r="O66" s="60"/>
      <c r="P66" s="60"/>
      <c r="Q66" s="61"/>
      <c r="R66" s="61"/>
      <c r="S66" s="61"/>
      <c r="T66" s="44" t="s">
        <v>287</v>
      </c>
      <c r="U66" s="44" t="s">
        <v>31</v>
      </c>
      <c r="V66" s="62" t="s">
        <v>294</v>
      </c>
      <c r="W66" s="63"/>
    </row>
    <row r="67" spans="1:23" ht="48.75" customHeight="1">
      <c r="A67" s="13">
        <v>57</v>
      </c>
      <c r="B67" s="12" t="s">
        <v>295</v>
      </c>
      <c r="C67" s="12" t="s">
        <v>59</v>
      </c>
      <c r="D67" s="12" t="s">
        <v>60</v>
      </c>
      <c r="E67" s="37" t="s">
        <v>296</v>
      </c>
      <c r="F67" s="12" t="s">
        <v>297</v>
      </c>
      <c r="G67" s="12" t="s">
        <v>298</v>
      </c>
      <c r="H67" s="12">
        <v>96.95</v>
      </c>
      <c r="I67" s="12">
        <f t="shared" si="13"/>
        <v>96.95</v>
      </c>
      <c r="J67" s="44">
        <v>96.95</v>
      </c>
      <c r="K67" s="44"/>
      <c r="L67" s="44"/>
      <c r="M67" s="44"/>
      <c r="N67" s="12"/>
      <c r="O67" s="44"/>
      <c r="P67" s="44"/>
      <c r="Q67" s="44"/>
      <c r="R67" s="44"/>
      <c r="S67" s="44"/>
      <c r="T67" s="12" t="s">
        <v>299</v>
      </c>
      <c r="U67" s="44" t="s">
        <v>31</v>
      </c>
      <c r="V67" s="37" t="s">
        <v>300</v>
      </c>
      <c r="W67" s="63"/>
    </row>
    <row r="68" spans="1:23" ht="72.75" customHeight="1">
      <c r="A68" s="13">
        <v>58</v>
      </c>
      <c r="B68" s="12" t="s">
        <v>301</v>
      </c>
      <c r="C68" s="12" t="s">
        <v>89</v>
      </c>
      <c r="D68" s="12" t="s">
        <v>90</v>
      </c>
      <c r="E68" s="37" t="s">
        <v>302</v>
      </c>
      <c r="F68" s="12"/>
      <c r="G68" s="12" t="s">
        <v>63</v>
      </c>
      <c r="H68" s="12">
        <v>306</v>
      </c>
      <c r="I68" s="12">
        <f t="shared" si="13"/>
        <v>306</v>
      </c>
      <c r="J68" s="12"/>
      <c r="K68" s="12">
        <v>101</v>
      </c>
      <c r="L68" s="12"/>
      <c r="M68" s="12">
        <v>205</v>
      </c>
      <c r="N68" s="12"/>
      <c r="O68" s="44"/>
      <c r="P68" s="44"/>
      <c r="Q68" s="44"/>
      <c r="R68" s="44"/>
      <c r="S68" s="44"/>
      <c r="T68" s="12" t="s">
        <v>92</v>
      </c>
      <c r="U68" s="44" t="s">
        <v>31</v>
      </c>
      <c r="V68" s="37" t="s">
        <v>303</v>
      </c>
      <c r="W68" s="63"/>
    </row>
    <row r="69" spans="22:23" ht="25.5" customHeight="1">
      <c r="V69" s="64"/>
      <c r="W69" s="63"/>
    </row>
    <row r="70" ht="25.5" customHeight="1">
      <c r="V70" s="65"/>
    </row>
  </sheetData>
  <sheetProtection/>
  <mergeCells count="18">
    <mergeCell ref="A1:B1"/>
    <mergeCell ref="A2:V2"/>
    <mergeCell ref="A3:D3"/>
    <mergeCell ref="T3:U3"/>
    <mergeCell ref="H4:S4"/>
    <mergeCell ref="I5:M5"/>
    <mergeCell ref="N5:S5"/>
    <mergeCell ref="A4:A6"/>
    <mergeCell ref="B4:B6"/>
    <mergeCell ref="C4:C6"/>
    <mergeCell ref="D4:D6"/>
    <mergeCell ref="E4:E6"/>
    <mergeCell ref="F4:F6"/>
    <mergeCell ref="G4:G6"/>
    <mergeCell ref="H5:H6"/>
    <mergeCell ref="T4:T6"/>
    <mergeCell ref="U4:U6"/>
    <mergeCell ref="V4:V6"/>
  </mergeCells>
  <printOptions/>
  <pageMargins left="0.3597222222222222" right="0.3597222222222222" top="0.6097222222222223" bottom="0.4097222222222222" header="0.5097222222222222" footer="0.30972222222222223"/>
  <pageSetup fitToHeight="0" fitToWidth="1" orientation="landscape" paperSize="9" scale="53"/>
  <headerFooter scaleWithDoc="0" alignWithMargins="0">
    <oddFooter>&amp;C&amp;"宋体"&amp;11第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baixin</cp:lastModifiedBy>
  <dcterms:created xsi:type="dcterms:W3CDTF">2019-03-19T17:28:00Z</dcterms:created>
  <dcterms:modified xsi:type="dcterms:W3CDTF">2023-08-31T18:23:14Z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2052-11.8.2.1116</vt:lpwstr>
  </property>
  <property fmtid="{D5CDD505-2E9C-101B-9397-08002B2CF9AE}" pid="3" name="I">
    <vt:lpwstr>E4D0241F31354B689CBC2A0D4DA1F39B_13</vt:lpwstr>
  </property>
  <property fmtid="{D5CDD505-2E9C-101B-9397-08002B2CF9AE}" pid="4" name="commonda">
    <vt:lpwstr>eyJoZGlkIjoiMWE1YmY2ZTgwMzRkNjQxMjk0NmYxNTVjZTA3ZDZiMzIifQ==</vt:lpwstr>
  </property>
  <property fmtid="{D5CDD505-2E9C-101B-9397-08002B2CF9AE}" pid="5" name="KSOReadingLayo">
    <vt:bool>true</vt:bool>
  </property>
  <property fmtid="{D5CDD505-2E9C-101B-9397-08002B2CF9AE}" pid="6" name="퀀_generated_2.-2147483648">
    <vt:i4>2052</vt:i4>
  </property>
</Properties>
</file>